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N:\制限フォルダ\総務\2 財政\02 財政関係\14-2財政状況資料集\01_作業\【財政状況資料集】_345458_神石高原町_2023\【20250303312(水)〆】令和５年度財政状況資料集の作成及び提出について（依頼）\"/>
    </mc:Choice>
  </mc:AlternateContent>
  <xr:revisionPtr revIDLastSave="0" documentId="13_ncr:1_{CE15EA7C-83D4-491E-95B0-346E8FA69EDF}" xr6:coauthVersionLast="47" xr6:coauthVersionMax="47" xr10:uidLastSave="{00000000-0000-0000-0000-000000000000}"/>
  <bookViews>
    <workbookView xWindow="20370" yWindow="-3960" windowWidth="18510" windowHeight="15600" tabRatio="79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C37" i="10"/>
  <c r="BE36" i="10"/>
  <c r="AM36" i="10"/>
  <c r="AM35" i="10"/>
  <c r="C34" i="10"/>
  <c r="C35" i="10" s="1"/>
  <c r="C36"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W34" i="10" l="1"/>
  <c r="BW35" i="10" s="1"/>
  <c r="BW36" i="10" s="1"/>
  <c r="BW37" i="10" s="1"/>
  <c r="CO34" i="10" l="1"/>
  <c r="CO35" i="10" s="1"/>
  <c r="CO36" i="10" s="1"/>
  <c r="CO37" i="10" s="1"/>
</calcChain>
</file>

<file path=xl/sharedStrings.xml><?xml version="1.0" encoding="utf-8"?>
<sst xmlns="http://schemas.openxmlformats.org/spreadsheetml/2006/main" count="1109" uniqueCount="571">
  <si>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</si>
  <si>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</si>
  <si>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</si>
  <si>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</si>
  <si>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</si>
  <si>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</si>
  <si>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</si>
  <si>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</si>
  <si>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</si>
  <si>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</si>
  <si>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</si>
  <si>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</si>
  <si>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</si>
  <si>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</si>
  <si>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</si>
  <si>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</si>
  <si>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</si>
  <si>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</si>
  <si>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</si>
  <si>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</si>
  <si>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</si>
  <si>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</si>
  <si>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</si>
  <si>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</si>
  <si>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</si>
  <si>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</si>
  <si>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</si>
  <si>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</si>
  <si>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</si>
  <si>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</si>
  <si>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</si>
  <si>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</si>
  <si>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</si>
  <si>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</si>
  <si>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</si>
  <si>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</si>
  <si>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</si>
  <si>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</si>
  <si>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</si>
  <si>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</si>
  <si>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</si>
  <si>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</si>
  <si>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</si>
  <si>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</si>
  <si>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</si>
  <si>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</si>
  <si>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</si>
  <si>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</si>
  <si>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</si>
  <si>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</si>
  <si>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</si>
  <si>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</si>
  <si>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</si>
  <si>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</si>
  <si>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</si>
  <si>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</si>
  <si>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</si>
  <si>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</si>
  <si>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</si>
  <si>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</si>
  <si>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</si>
  <si>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</si>
  <si>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</si>
  <si>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</si>
  <si>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</si>
  <si>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</si>
  <si>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</si>
  <si>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</si>
  <si>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</si>
  <si>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</si>
  <si>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</si>
  <si>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</si>
  <si>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</si>
  <si>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</si>
  <si>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</si>
  <si>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</si>
  <si>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</si>
  <si>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</si>
  <si>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</si>
  <si>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</si>
  <si>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</si>
  <si>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</si>
  <si>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</si>
  <si>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</si>
  <si>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</si>
  <si>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</si>
  <si>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</si>
  <si>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</si>
  <si>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</si>
  <si>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</si>
  <si>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</si>
  <si>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</si>
  <si>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</si>
  <si>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</si>
  <si>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神石高原町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</si>
  <si>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</si>
  <si>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</si>
  <si>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</si>
  <si>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</si>
  <si>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</si>
  <si>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</si>
  <si>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</si>
  <si>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</si>
  <si>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</si>
  <si>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</si>
  <si>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</si>
  <si>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</si>
  <si>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</si>
  <si>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</si>
  <si>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</si>
  <si>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</si>
  <si>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</si>
  <si>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</si>
  <si>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</si>
  <si>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</si>
  <si>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</si>
  <si>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</si>
  <si>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</si>
  <si>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</si>
  <si>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</si>
  <si>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</si>
  <si>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</si>
  <si>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</si>
  <si>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</si>
  <si>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</si>
  <si>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</si>
  <si>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</si>
  <si>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</si>
  <si>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</si>
  <si>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</si>
  <si>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</si>
  <si>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</si>
  <si>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</si>
  <si>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</si>
  <si>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</si>
  <si>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</si>
  <si>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</si>
  <si>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</si>
  <si>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</si>
  <si>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</si>
  <si>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</si>
  <si>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</si>
  <si>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</si>
  <si>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</si>
  <si>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-3.2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</si>
  <si>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</si>
  <si>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</si>
  <si>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</si>
  <si>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</si>
  <si>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</si>
  <si>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</si>
  <si>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</si>
  <si>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</si>
  <si>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</si>
  <si>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</si>
  <si>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</si>
  <si>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</si>
  <si>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</si>
  <si>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</si>
  <si>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</si>
  <si>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</si>
  <si>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</si>
  <si>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</si>
  <si>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</si>
  <si>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</si>
  <si>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</si>
  <si>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</si>
  <si>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</si>
  <si>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</si>
  <si>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</si>
  <si>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</si>
  <si>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</si>
  <si>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</si>
  <si>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</si>
  <si>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</si>
  <si>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</si>
  <si>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</si>
  <si>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</si>
  <si>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</si>
  <si>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</si>
  <si>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</si>
  <si>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</si>
  <si>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</si>
  <si>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</si>
  <si>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</si>
  <si>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</si>
  <si>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</si>
  <si>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</si>
  <si>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</si>
  <si>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</si>
  <si>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</si>
  <si>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</si>
  <si>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</si>
  <si>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</si>
  <si>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</si>
  <si>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</si>
  <si>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</si>
  <si>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</si>
  <si>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</si>
  <si>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</si>
  <si>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</si>
  <si>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</si>
  <si>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</si>
  <si>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</si>
  <si>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広島県神石高原町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</si>
  <si>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</si>
  <si>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</si>
  <si>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</si>
  <si>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</si>
  <si>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</si>
  <si>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</si>
  <si>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</si>
  <si>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</si>
  <si>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</si>
  <si>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</si>
  <si>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</si>
  <si>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</si>
  <si>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</si>
  <si>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</si>
  <si>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</si>
  <si>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</si>
  <si>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</si>
  <si>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</si>
  <si>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</si>
  <si>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</si>
  <si>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</si>
  <si>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</si>
  <si>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</si>
  <si>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</si>
  <si>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</si>
  <si>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</si>
  <si>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</si>
  <si>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</si>
  <si>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</si>
  <si>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</si>
  <si>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</si>
  <si>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</si>
  <si>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</si>
  <si>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</si>
  <si>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</si>
  <si>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</si>
  <si>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</si>
  <si>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</si>
  <si>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</si>
  <si>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</si>
  <si>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</si>
  <si>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</si>
  <si>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</si>
  <si>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</si>
  <si>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</si>
  <si>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</si>
  <si>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</si>
  <si>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</si>
  <si>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</si>
  <si>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</si>
  <si>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</si>
  <si>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</si>
  <si>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</si>
  <si>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</si>
  <si>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</si>
  <si>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</si>
  <si>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</si>
  <si>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</si>
  <si>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</si>
  <si>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</si>
  <si>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</si>
  <si>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</si>
  <si>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</si>
  <si>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</si>
  <si>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</si>
  <si>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</si>
  <si>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</si>
  <si>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</si>
  <si>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</si>
  <si>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</si>
  <si>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</si>
  <si>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</si>
  <si>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</si>
  <si>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</si>
  <si>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</si>
  <si>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</si>
  <si>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</si>
  <si>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</si>
  <si>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</si>
  <si>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</si>
  <si>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</si>
  <si>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</si>
  <si>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</si>
  <si>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</si>
  <si>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</si>
  <si>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</si>
  <si>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</si>
  <si>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</si>
  <si>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</si>
  <si>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</si>
  <si>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</si>
  <si>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</si>
  <si>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</si>
  <si>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</si>
  <si>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</si>
  <si>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</si>
  <si>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</si>
  <si>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</si>
  <si>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</si>
  <si>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</si>
  <si>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</si>
  <si>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</si>
  <si>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</si>
  <si>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</si>
  <si>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</si>
  <si>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</si>
  <si>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</si>
  <si>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</si>
  <si>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</si>
  <si>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</si>
  <si>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</si>
  <si>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</si>
  <si>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</si>
  <si>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</si>
  <si>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</si>
  <si>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</si>
  <si>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</si>
  <si>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</si>
  <si>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</si>
  <si>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</si>
  <si>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</si>
  <si>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</si>
  <si>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</si>
  <si>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</si>
  <si>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</si>
  <si>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</si>
  <si>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</si>
  <si>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</si>
  <si>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</si>
  <si>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</si>
  <si>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</si>
  <si>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</si>
  <si>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</si>
  <si>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</si>
  <si>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</si>
  <si>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</si>
  <si>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</si>
  <si>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</si>
  <si>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</si>
  <si>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</si>
  <si>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</si>
  <si>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</si>
  <si>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</si>
  <si>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</si>
  <si>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</si>
  <si>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</si>
  <si>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</si>
  <si>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</si>
  <si>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</si>
  <si>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</si>
  <si>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広島県神石高原町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</si>
  <si>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</si>
  <si>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</si>
  <si>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</si>
  <si>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</si>
  <si>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</si>
  <si>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</si>
  <si>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</si>
  <si>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</si>
  <si>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</si>
  <si>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</si>
  <si>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</si>
  <si>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</si>
  <si>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</si>
  <si>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</si>
  <si>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</si>
  <si>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</si>
  <si>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</si>
  <si>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</si>
  <si>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</si>
  <si>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</si>
  <si>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飲料水供給施設事業特別会計</t>
    <phoneticPr fontId="5"/>
  </si>
  <si>
    <t>分収育林事業特別会計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</si>
  <si>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</si>
  <si>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</si>
  <si>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</si>
  <si>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</si>
  <si>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</si>
  <si>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</si>
  <si>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</si>
  <si>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</si>
  <si>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</si>
  <si>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</si>
  <si>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</si>
  <si>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</si>
  <si>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</si>
  <si>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</si>
  <si>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</si>
  <si>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</si>
  <si>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</si>
  <si>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病院事業会計</t>
    <phoneticPr fontId="5"/>
  </si>
  <si>
    <t>法適用企業</t>
    <phoneticPr fontId="5"/>
  </si>
  <si>
    <t>農業集落排水事業特別会計</t>
    <phoneticPr fontId="5"/>
  </si>
  <si>
    <t>法非適用企業</t>
    <phoneticPr fontId="5"/>
  </si>
  <si>
    <t>総合開発事業特別会計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</si>
  <si>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</si>
  <si>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</si>
  <si>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</si>
  <si>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</si>
  <si>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</si>
  <si>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</si>
  <si>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</si>
  <si>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</si>
  <si>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</si>
  <si>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</si>
  <si>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</si>
  <si>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</si>
  <si>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</si>
  <si>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</si>
  <si>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</si>
  <si>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</si>
  <si>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</si>
  <si>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</si>
  <si>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</si>
  <si>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</si>
  <si>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</si>
  <si>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</si>
  <si>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</si>
  <si>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</si>
  <si>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</si>
  <si>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</si>
  <si>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</si>
  <si>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</si>
  <si>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</si>
  <si>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</si>
  <si>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</si>
  <si>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</si>
  <si>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</si>
  <si>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</si>
  <si>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</si>
  <si>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</si>
  <si>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</si>
  <si>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</si>
  <si>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</si>
  <si>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</si>
  <si>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</si>
  <si>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</si>
  <si>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</si>
  <si>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</si>
  <si>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</si>
  <si>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</si>
  <si>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</si>
  <si>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</si>
  <si>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</si>
  <si>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</si>
  <si>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</si>
  <si>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</si>
  <si>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</si>
  <si>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</si>
  <si>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</si>
  <si>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</si>
  <si>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</si>
  <si>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</si>
  <si>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</si>
  <si>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</si>
  <si>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</si>
  <si>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</si>
  <si>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</si>
  <si>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</si>
  <si>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</si>
  <si>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</si>
  <si>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</si>
  <si>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</si>
  <si>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</si>
  <si>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</si>
  <si>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</si>
  <si>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</si>
  <si>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</si>
  <si>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</si>
  <si>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</si>
  <si>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</si>
  <si>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</si>
  <si>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</si>
  <si>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</si>
  <si>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</si>
  <si>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</si>
  <si>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</si>
  <si>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</si>
  <si>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</si>
  <si>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</si>
  <si>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</si>
  <si>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</si>
  <si>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</si>
  <si>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</si>
  <si>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</si>
  <si>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</si>
  <si>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</si>
  <si>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</si>
  <si>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</si>
  <si>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</si>
  <si>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</si>
  <si>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</si>
  <si>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</si>
  <si>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</si>
  <si>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</si>
  <si>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</si>
  <si>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</si>
  <si>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</si>
  <si>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</si>
  <si>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</si>
  <si>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</si>
  <si>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</si>
  <si>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</si>
  <si>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</si>
  <si>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</si>
  <si>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</si>
  <si>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</si>
  <si>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</si>
  <si>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</si>
  <si>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</si>
  <si>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</si>
  <si>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</si>
  <si>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</si>
  <si>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</si>
  <si>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</si>
  <si>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</si>
  <si>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</si>
  <si>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</si>
  <si>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</si>
  <si>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</si>
  <si>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</si>
  <si>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</si>
  <si>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</si>
  <si>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</si>
  <si>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</si>
  <si>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</si>
  <si>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</si>
  <si>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</si>
  <si>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</si>
  <si>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</si>
  <si>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6.32</t>
  </si>
  <si>
    <t>▲ 4.95</t>
  </si>
  <si>
    <t>▲ 5.06</t>
  </si>
  <si>
    <t>▲ 1.84</t>
  </si>
  <si>
    <t>一般会計</t>
  </si>
  <si>
    <t>病院事業会計</t>
  </si>
  <si>
    <t>介護保険特別会計（保険事業勘定）</t>
  </si>
  <si>
    <t>国民健康保険特別会計</t>
  </si>
  <si>
    <t>農業集落排水事業特別会計</t>
  </si>
  <si>
    <t>飲料水供給施設事業特別会計</t>
  </si>
  <si>
    <t>後期高齢者医療特別会計</t>
  </si>
  <si>
    <t>分収育林事業特別会計</t>
  </si>
  <si>
    <t>その他会計（赤字）</t>
  </si>
  <si>
    <t>その他会計（黒字）</t>
  </si>
  <si>
    <t>R01</t>
    <phoneticPr fontId="5"/>
  </si>
  <si>
    <t>R02</t>
    <phoneticPr fontId="5"/>
  </si>
  <si>
    <t>R03</t>
    <phoneticPr fontId="5"/>
  </si>
  <si>
    <t>R04</t>
    <phoneticPr fontId="5"/>
  </si>
  <si>
    <t>R05</t>
    <phoneticPr fontId="5"/>
  </si>
  <si>
    <t>協働のまちづくり基金</t>
    <rPh sb="0" eb="2">
      <t>キョウドウ</t>
    </rPh>
    <rPh sb="8" eb="10">
      <t>キキン</t>
    </rPh>
    <phoneticPr fontId="5"/>
  </si>
  <si>
    <t>保健・医療・福祉支援事業基金</t>
    <rPh sb="0" eb="2">
      <t>ホケン</t>
    </rPh>
    <rPh sb="3" eb="5">
      <t>イリョウ</t>
    </rPh>
    <rPh sb="6" eb="8">
      <t>フクシ</t>
    </rPh>
    <rPh sb="8" eb="10">
      <t>シエン</t>
    </rPh>
    <rPh sb="10" eb="12">
      <t>ジギョウ</t>
    </rPh>
    <rPh sb="12" eb="14">
      <t>キキン</t>
    </rPh>
    <phoneticPr fontId="2"/>
  </si>
  <si>
    <t>かがやきネット管理運営基金</t>
    <rPh sb="7" eb="9">
      <t>カンリ</t>
    </rPh>
    <rPh sb="9" eb="11">
      <t>ウンエイ</t>
    </rPh>
    <rPh sb="11" eb="13">
      <t>キキン</t>
    </rPh>
    <phoneticPr fontId="2"/>
  </si>
  <si>
    <t>-</t>
    <phoneticPr fontId="2"/>
  </si>
  <si>
    <t>（一社）神石高原地域創造チャレンジ基金</t>
    <rPh sb="1" eb="2">
      <t>イチ</t>
    </rPh>
    <rPh sb="2" eb="3">
      <t>シャ</t>
    </rPh>
    <rPh sb="4" eb="8">
      <t>ジンセキコウゲン</t>
    </rPh>
    <rPh sb="8" eb="10">
      <t>チイキ</t>
    </rPh>
    <rPh sb="10" eb="12">
      <t>ソウゾウ</t>
    </rPh>
    <rPh sb="17" eb="19">
      <t>キキン</t>
    </rPh>
    <phoneticPr fontId="10"/>
  </si>
  <si>
    <t>（株）神石高原農業公社</t>
    <rPh sb="0" eb="3">
      <t>カブ</t>
    </rPh>
    <rPh sb="3" eb="7">
      <t>ジンセキコウゲン</t>
    </rPh>
    <rPh sb="7" eb="9">
      <t>ノウギョウ</t>
    </rPh>
    <rPh sb="9" eb="11">
      <t>コウシャ</t>
    </rPh>
    <phoneticPr fontId="10"/>
  </si>
  <si>
    <t>（株）帝釈峡スコラ</t>
    <rPh sb="3" eb="6">
      <t>タイシャクキョウ</t>
    </rPh>
    <phoneticPr fontId="10"/>
  </si>
  <si>
    <t>（有）さんわ一八二ステーション</t>
    <rPh sb="1" eb="2">
      <t>ユウ</t>
    </rPh>
    <rPh sb="6" eb="9">
      <t>１８２</t>
    </rPh>
    <phoneticPr fontId="10"/>
  </si>
  <si>
    <t>広島県後期高齢者医療広域連合（一般会計）</t>
    <rPh sb="0" eb="3">
      <t>ヒロシマケン</t>
    </rPh>
    <rPh sb="3" eb="5">
      <t>コウキ</t>
    </rPh>
    <rPh sb="5" eb="8">
      <t>コウレイシャ</t>
    </rPh>
    <rPh sb="8" eb="14">
      <t>イリョウコウイキレンゴウ</t>
    </rPh>
    <rPh sb="15" eb="17">
      <t>イッパン</t>
    </rPh>
    <rPh sb="17" eb="19">
      <t>カイケイ</t>
    </rPh>
    <phoneticPr fontId="10"/>
  </si>
  <si>
    <t>広島県後期高齢者医療広域連合（特別会計）</t>
    <rPh sb="15" eb="17">
      <t>トクベツ</t>
    </rPh>
    <phoneticPr fontId="10"/>
  </si>
  <si>
    <t>広島県市町総合事務組合</t>
    <rPh sb="0" eb="3">
      <t>ヒロシマケン</t>
    </rPh>
    <rPh sb="3" eb="4">
      <t>シ</t>
    </rPh>
    <rPh sb="4" eb="5">
      <t>マチ</t>
    </rPh>
    <rPh sb="5" eb="7">
      <t>ソウゴウ</t>
    </rPh>
    <rPh sb="7" eb="9">
      <t>ジム</t>
    </rPh>
    <rPh sb="9" eb="11">
      <t>クミアイ</t>
    </rPh>
    <phoneticPr fontId="10"/>
  </si>
  <si>
    <t>福山地区消防組合</t>
    <rPh sb="0" eb="2">
      <t>フクヤマ</t>
    </rPh>
    <rPh sb="2" eb="4">
      <t>チク</t>
    </rPh>
    <rPh sb="4" eb="6">
      <t>ショウボウ</t>
    </rPh>
    <rPh sb="6" eb="8">
      <t>クミアイ</t>
    </rPh>
    <phoneticPr fontId="10"/>
  </si>
  <si>
    <t>小・中・高校教育支援事業基金</t>
    <phoneticPr fontId="2"/>
  </si>
  <si>
    <t>公共施設総合管理基金</t>
    <phoneticPr fontId="2"/>
  </si>
  <si>
    <t>広島県水道広域連合企業団（水道事業会計）</t>
    <rPh sb="0" eb="3">
      <t>ヒロシマケン</t>
    </rPh>
    <rPh sb="3" eb="5">
      <t>スイドウ</t>
    </rPh>
    <rPh sb="5" eb="7">
      <t>コウイキ</t>
    </rPh>
    <rPh sb="7" eb="9">
      <t>レンゴウ</t>
    </rPh>
    <rPh sb="9" eb="11">
      <t>キギョウ</t>
    </rPh>
    <rPh sb="11" eb="12">
      <t>ダン</t>
    </rPh>
    <rPh sb="13" eb="15">
      <t>スイドウ</t>
    </rPh>
    <rPh sb="15" eb="17">
      <t>ジギョウ</t>
    </rPh>
    <rPh sb="17" eb="19">
      <t>カイケイ</t>
    </rPh>
    <phoneticPr fontId="10"/>
  </si>
  <si>
    <t>法適用企業</t>
    <phoneticPr fontId="2"/>
  </si>
  <si>
    <t>広島県水道広域連合企業団（工業用水道事業会計）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</si>
</sst>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709D-4E17-A316-1AAE55FFFE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209100</c:v>
                </c:pt>
                <c:pt idx="1">
                  <c:v>207548</c:v>
                </c:pt>
                <c:pt idx="2">
                  <c:v>231937</c:v>
                </c:pt>
                <c:pt idx="3">
                  <c:v>179003</c:v>
                </c:pt>
                <c:pt idx="4">
                  <c:v>272291</c:v>
                </c:pt>
              </c:numCache>
            </c:numRef>
          </c:val>
          <c:smooth val="0"/>
          <c:extLst>
            <c:ext xmlns:c16="http://schemas.microsoft.com/office/drawing/2014/chart" uri="{C3380CC4-5D6E-409C-BE32-E72D297353CC}">
              <c16:uniqueId val="{00000001-709D-4E17-A316-1AAE55FFFE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9.2799999999999994</c:v>
                </c:pt>
                <c:pt idx="1">
                  <c:v>9.89</c:v>
                </c:pt>
                <c:pt idx="2">
                  <c:v>10.69</c:v>
                </c:pt>
                <c:pt idx="3">
                  <c:v>5.59</c:v>
                </c:pt>
                <c:pt idx="4">
                  <c:v>10.17</c:v>
                </c:pt>
              </c:numCache>
            </c:numRef>
          </c:val>
          <c:extLst>
            <c:ext xmlns:c16="http://schemas.microsoft.com/office/drawing/2014/chart" uri="{C3380CC4-5D6E-409C-BE32-E72D297353CC}">
              <c16:uniqueId val="{00000000-2525-4751-BE90-EE8FB6506D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78.17</c:v>
                </c:pt>
                <c:pt idx="1">
                  <c:v>74.58</c:v>
                </c:pt>
                <c:pt idx="2">
                  <c:v>75.180000000000007</c:v>
                </c:pt>
                <c:pt idx="3">
                  <c:v>82.18</c:v>
                </c:pt>
                <c:pt idx="4">
                  <c:v>81.150000000000006</c:v>
                </c:pt>
              </c:numCache>
            </c:numRef>
          </c:val>
          <c:extLst>
            <c:ext xmlns:c16="http://schemas.microsoft.com/office/drawing/2014/chart" uri="{C3380CC4-5D6E-409C-BE32-E72D297353CC}">
              <c16:uniqueId val="{00000001-2525-4751-BE90-EE8FB6506D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-6.32</c:v>
                </c:pt>
                <c:pt idx="1">
                  <c:v>-4.95</c:v>
                </c:pt>
                <c:pt idx="2">
                  <c:v>0.97</c:v>
                </c:pt>
                <c:pt idx="3">
                  <c:v>-5.0599999999999996</c:v>
                </c:pt>
                <c:pt idx="4">
                  <c:v>-1.84</c:v>
                </c:pt>
              </c:numCache>
            </c:numRef>
          </c:val>
          <c:smooth val="0"/>
          <c:extLst>
            <c:ext xmlns:c16="http://schemas.microsoft.com/office/drawing/2014/chart" uri="{C3380CC4-5D6E-409C-BE32-E72D297353CC}">
              <c16:uniqueId val="{00000002-2525-4751-BE90-EE8FB6506D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0.35</c:v>
                </c:pt>
                <c:pt idx="2">
                  <c:v>#N/A</c:v>
                </c:pt>
                <c:pt idx="3">
                  <c:v>0.36</c:v>
                </c:pt>
                <c:pt idx="4">
                  <c:v>#N/A</c:v>
                </c:pt>
                <c:pt idx="5">
                  <c:v>0.48</c:v>
                </c:pt>
                <c:pt idx="6">
                  <c:v>#N/A</c:v>
                </c:pt>
                <c:pt idx="7">
                  <c:v>1.43</c:v>
                </c:pt>
                <c:pt idx="8">
                  <c:v>#N/A</c:v>
                </c:pt>
                <c:pt idx="9">
                  <c:v>0</c:v>
                </c:pt>
              </c:numCache>
            </c:numRef>
          </c:val>
          <c:extLst>
            <c:ext xmlns:c16="http://schemas.microsoft.com/office/drawing/2014/chart" uri="{C3380CC4-5D6E-409C-BE32-E72D297353CC}">
              <c16:uniqueId val="{00000000-552F-4093-A1BF-822982C303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2F-4093-A1BF-822982C303D7}"/>
            </c:ext>
          </c:extLst>
        </c:ser>
        <c:ser>
          <c:idx val="2"/>
          <c:order val="2"/>
          <c:tx>
            <c:strRef>
              <c:f>データシート!$A$29</c:f>
              <c:strCache>
                <c:ptCount val="1"/>
                <c:pt idx="0">
                  <c:v>分収育林事業特別会計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52F-4093-A1BF-822982C303D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3-552F-4093-A1BF-822982C303D7}"/>
            </c:ext>
          </c:extLst>
        </c:ser>
        <c:ser>
          <c:idx val="4"/>
          <c:order val="4"/>
          <c:tx>
            <c:strRef>
              <c:f>データシート!$A$31</c:f>
              <c:strCache>
                <c:ptCount val="1"/>
                <c:pt idx="0">
                  <c:v>飲料水供給施設事業特別会計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0.11</c:v>
                </c:pt>
                <c:pt idx="4">
                  <c:v>#N/A</c:v>
                </c:pt>
                <c:pt idx="5">
                  <c:v>0.1</c:v>
                </c:pt>
                <c:pt idx="6">
                  <c:v>#N/A</c:v>
                </c:pt>
                <c:pt idx="7">
                  <c:v>0.1</c:v>
                </c:pt>
                <c:pt idx="8">
                  <c:v>#N/A</c:v>
                </c:pt>
                <c:pt idx="9">
                  <c:v>0.06</c:v>
                </c:pt>
              </c:numCache>
            </c:numRef>
          </c:val>
          <c:extLst>
            <c:ext xmlns:c16="http://schemas.microsoft.com/office/drawing/2014/chart" uri="{C3380CC4-5D6E-409C-BE32-E72D297353CC}">
              <c16:uniqueId val="{00000004-552F-4093-A1BF-822982C303D7}"/>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0.31</c:v>
                </c:pt>
                <c:pt idx="2">
                  <c:v>#N/A</c:v>
                </c:pt>
                <c:pt idx="3">
                  <c:v>0.27</c:v>
                </c:pt>
                <c:pt idx="4">
                  <c:v>#N/A</c:v>
                </c:pt>
                <c:pt idx="5">
                  <c:v>0.36</c:v>
                </c:pt>
                <c:pt idx="6">
                  <c:v>#N/A</c:v>
                </c:pt>
                <c:pt idx="7">
                  <c:v>0.23</c:v>
                </c:pt>
                <c:pt idx="8">
                  <c:v>#N/A</c:v>
                </c:pt>
                <c:pt idx="9">
                  <c:v>0.45</c:v>
                </c:pt>
              </c:numCache>
            </c:numRef>
          </c:val>
          <c:extLst>
            <c:ext xmlns:c16="http://schemas.microsoft.com/office/drawing/2014/chart" uri="{C3380CC4-5D6E-409C-BE32-E72D297353CC}">
              <c16:uniqueId val="{00000005-552F-4093-A1BF-822982C303D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c:v>
                </c:pt>
                <c:pt idx="2">
                  <c:v>#N/A</c:v>
                </c:pt>
                <c:pt idx="3">
                  <c:v>0.85</c:v>
                </c:pt>
                <c:pt idx="4">
                  <c:v>#N/A</c:v>
                </c:pt>
                <c:pt idx="5">
                  <c:v>0.31</c:v>
                </c:pt>
                <c:pt idx="6">
                  <c:v>#N/A</c:v>
                </c:pt>
                <c:pt idx="7">
                  <c:v>0.57999999999999996</c:v>
                </c:pt>
                <c:pt idx="8">
                  <c:v>#N/A</c:v>
                </c:pt>
                <c:pt idx="9">
                  <c:v>1.06</c:v>
                </c:pt>
              </c:numCache>
            </c:numRef>
          </c:val>
          <c:extLst>
            <c:ext xmlns:c16="http://schemas.microsoft.com/office/drawing/2014/chart" uri="{C3380CC4-5D6E-409C-BE32-E72D297353CC}">
              <c16:uniqueId val="{00000006-552F-4093-A1BF-822982C303D7}"/>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0.63</c:v>
                </c:pt>
                <c:pt idx="2">
                  <c:v>#N/A</c:v>
                </c:pt>
                <c:pt idx="3">
                  <c:v>0.64</c:v>
                </c:pt>
                <c:pt idx="4">
                  <c:v>#N/A</c:v>
                </c:pt>
                <c:pt idx="5">
                  <c:v>0.56000000000000005</c:v>
                </c:pt>
                <c:pt idx="6">
                  <c:v>#N/A</c:v>
                </c:pt>
                <c:pt idx="7">
                  <c:v>0.75</c:v>
                </c:pt>
                <c:pt idx="8">
                  <c:v>#N/A</c:v>
                </c:pt>
                <c:pt idx="9">
                  <c:v>1.22</c:v>
                </c:pt>
              </c:numCache>
            </c:numRef>
          </c:val>
          <c:extLst>
            <c:ext xmlns:c16="http://schemas.microsoft.com/office/drawing/2014/chart" uri="{C3380CC4-5D6E-409C-BE32-E72D297353CC}">
              <c16:uniqueId val="{00000007-552F-4093-A1BF-822982C303D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2.2000000000000002</c:v>
                </c:pt>
                <c:pt idx="2">
                  <c:v>#N/A</c:v>
                </c:pt>
                <c:pt idx="3">
                  <c:v>2.61</c:v>
                </c:pt>
                <c:pt idx="4">
                  <c:v>#N/A</c:v>
                </c:pt>
                <c:pt idx="5">
                  <c:v>2.72</c:v>
                </c:pt>
                <c:pt idx="6">
                  <c:v>#N/A</c:v>
                </c:pt>
                <c:pt idx="7">
                  <c:v>2.31</c:v>
                </c:pt>
                <c:pt idx="8">
                  <c:v>#N/A</c:v>
                </c:pt>
                <c:pt idx="9">
                  <c:v>4.46</c:v>
                </c:pt>
              </c:numCache>
            </c:numRef>
          </c:val>
          <c:extLst>
            <c:ext xmlns:c16="http://schemas.microsoft.com/office/drawing/2014/chart" uri="{C3380CC4-5D6E-409C-BE32-E72D297353CC}">
              <c16:uniqueId val="{00000008-552F-4093-A1BF-822982C303D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9.18</c:v>
                </c:pt>
                <c:pt idx="2">
                  <c:v>#N/A</c:v>
                </c:pt>
                <c:pt idx="3">
                  <c:v>9.7799999999999994</c:v>
                </c:pt>
                <c:pt idx="4">
                  <c:v>#N/A</c:v>
                </c:pt>
                <c:pt idx="5">
                  <c:v>10.58</c:v>
                </c:pt>
                <c:pt idx="6">
                  <c:v>#N/A</c:v>
                </c:pt>
                <c:pt idx="7">
                  <c:v>5.48</c:v>
                </c:pt>
                <c:pt idx="8">
                  <c:v>#N/A</c:v>
                </c:pt>
                <c:pt idx="9">
                  <c:v>10.08</c:v>
                </c:pt>
              </c:numCache>
            </c:numRef>
          </c:val>
          <c:extLst>
            <c:ext xmlns:c16="http://schemas.microsoft.com/office/drawing/2014/chart" uri="{C3380CC4-5D6E-409C-BE32-E72D297353CC}">
              <c16:uniqueId val="{00000009-552F-4093-A1BF-822982C303D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1260</c:v>
                </c:pt>
                <c:pt idx="5">
                  <c:v>1265</c:v>
                </c:pt>
                <c:pt idx="8">
                  <c:v>1302</c:v>
                </c:pt>
                <c:pt idx="11">
                  <c:v>1296</c:v>
                </c:pt>
                <c:pt idx="14">
                  <c:v>1186</c:v>
                </c:pt>
              </c:numCache>
            </c:numRef>
          </c:val>
          <c:extLst>
            <c:ext xmlns:c16="http://schemas.microsoft.com/office/drawing/2014/chart" uri="{C3380CC4-5D6E-409C-BE32-E72D297353CC}">
              <c16:uniqueId val="{00000000-4E98-496E-8D50-F1CC6961BE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98-496E-8D50-F1CC6961BE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4E98-496E-8D50-F1CC6961BE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c:v>
                </c:pt>
                <c:pt idx="3">
                  <c:v>21</c:v>
                </c:pt>
                <c:pt idx="6">
                  <c:v>18</c:v>
                </c:pt>
                <c:pt idx="9">
                  <c:v>22</c:v>
                </c:pt>
                <c:pt idx="12">
                  <c:v>89</c:v>
                </c:pt>
              </c:numCache>
            </c:numRef>
          </c:val>
          <c:extLst>
            <c:ext xmlns:c16="http://schemas.microsoft.com/office/drawing/2014/chart" uri="{C3380CC4-5D6E-409C-BE32-E72D297353CC}">
              <c16:uniqueId val="{00000003-4E98-496E-8D50-F1CC6961BE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211</c:v>
                </c:pt>
                <c:pt idx="3">
                  <c:v>193</c:v>
                </c:pt>
                <c:pt idx="6">
                  <c:v>198</c:v>
                </c:pt>
                <c:pt idx="9">
                  <c:v>189</c:v>
                </c:pt>
                <c:pt idx="12">
                  <c:v>126</c:v>
                </c:pt>
              </c:numCache>
            </c:numRef>
          </c:val>
          <c:extLst>
            <c:ext xmlns:c16="http://schemas.microsoft.com/office/drawing/2014/chart" uri="{C3380CC4-5D6E-409C-BE32-E72D297353CC}">
              <c16:uniqueId val="{00000004-4E98-496E-8D50-F1CC6961BE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98-496E-8D50-F1CC6961BE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98-496E-8D50-F1CC6961BE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1298</c:v>
                </c:pt>
                <c:pt idx="3">
                  <c:v>1327</c:v>
                </c:pt>
                <c:pt idx="6">
                  <c:v>1392</c:v>
                </c:pt>
                <c:pt idx="9">
                  <c:v>1433</c:v>
                </c:pt>
                <c:pt idx="12">
                  <c:v>1292</c:v>
                </c:pt>
              </c:numCache>
            </c:numRef>
          </c:val>
          <c:extLst>
            <c:ext xmlns:c16="http://schemas.microsoft.com/office/drawing/2014/chart" uri="{C3380CC4-5D6E-409C-BE32-E72D297353CC}">
              <c16:uniqueId val="{00000007-4E98-496E-8D50-F1CC6961BE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272</c:v>
                </c:pt>
                <c:pt idx="2">
                  <c:v>#N/A</c:v>
                </c:pt>
                <c:pt idx="3">
                  <c:v>#N/A</c:v>
                </c:pt>
                <c:pt idx="4">
                  <c:v>277</c:v>
                </c:pt>
                <c:pt idx="5">
                  <c:v>#N/A</c:v>
                </c:pt>
                <c:pt idx="6">
                  <c:v>#N/A</c:v>
                </c:pt>
                <c:pt idx="7">
                  <c:v>307</c:v>
                </c:pt>
                <c:pt idx="8">
                  <c:v>#N/A</c:v>
                </c:pt>
                <c:pt idx="9">
                  <c:v>#N/A</c:v>
                </c:pt>
                <c:pt idx="10">
                  <c:v>349</c:v>
                </c:pt>
                <c:pt idx="11">
                  <c:v>#N/A</c:v>
                </c:pt>
                <c:pt idx="12">
                  <c:v>#N/A</c:v>
                </c:pt>
                <c:pt idx="13">
                  <c:v>322</c:v>
                </c:pt>
                <c:pt idx="14">
                  <c:v>#N/A</c:v>
                </c:pt>
              </c:numCache>
            </c:numRef>
          </c:val>
          <c:smooth val="0"/>
          <c:extLst>
            <c:ext xmlns:c16="http://schemas.microsoft.com/office/drawing/2014/chart" uri="{C3380CC4-5D6E-409C-BE32-E72D297353CC}">
              <c16:uniqueId val="{00000008-4E98-496E-8D50-F1CC6961BE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11878</c:v>
                </c:pt>
                <c:pt idx="5">
                  <c:v>11920</c:v>
                </c:pt>
                <c:pt idx="8">
                  <c:v>12601</c:v>
                </c:pt>
                <c:pt idx="11">
                  <c:v>11972</c:v>
                </c:pt>
                <c:pt idx="14">
                  <c:v>11720</c:v>
                </c:pt>
              </c:numCache>
            </c:numRef>
          </c:val>
          <c:extLst>
            <c:ext xmlns:c16="http://schemas.microsoft.com/office/drawing/2014/chart" uri="{C3380CC4-5D6E-409C-BE32-E72D297353CC}">
              <c16:uniqueId val="{00000000-7D3C-41CC-BD06-F977835D30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c:v>
                </c:pt>
                <c:pt idx="5">
                  <c:v>22</c:v>
                </c:pt>
                <c:pt idx="8">
                  <c:v>14</c:v>
                </c:pt>
                <c:pt idx="11">
                  <c:v>9</c:v>
                </c:pt>
                <c:pt idx="14">
                  <c:v>5</c:v>
                </c:pt>
              </c:numCache>
            </c:numRef>
          </c:val>
          <c:extLst>
            <c:ext xmlns:c16="http://schemas.microsoft.com/office/drawing/2014/chart" uri="{C3380CC4-5D6E-409C-BE32-E72D297353CC}">
              <c16:uniqueId val="{00000001-7D3C-41CC-BD06-F977835D30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7728</c:v>
                </c:pt>
                <c:pt idx="5">
                  <c:v>7948</c:v>
                </c:pt>
                <c:pt idx="8">
                  <c:v>8507</c:v>
                </c:pt>
                <c:pt idx="11">
                  <c:v>9114</c:v>
                </c:pt>
                <c:pt idx="14">
                  <c:v>8456</c:v>
                </c:pt>
              </c:numCache>
            </c:numRef>
          </c:val>
          <c:extLst>
            <c:ext xmlns:c16="http://schemas.microsoft.com/office/drawing/2014/chart" uri="{C3380CC4-5D6E-409C-BE32-E72D297353CC}">
              <c16:uniqueId val="{00000002-7D3C-41CC-BD06-F977835D30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3C-41CC-BD06-F977835D30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3C-41CC-BD06-F977835D30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3C-41CC-BD06-F977835D30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706</c:v>
                </c:pt>
                <c:pt idx="3">
                  <c:v>720</c:v>
                </c:pt>
                <c:pt idx="6">
                  <c:v>587</c:v>
                </c:pt>
                <c:pt idx="9">
                  <c:v>629</c:v>
                </c:pt>
                <c:pt idx="12">
                  <c:v>691</c:v>
                </c:pt>
              </c:numCache>
            </c:numRef>
          </c:val>
          <c:extLst>
            <c:ext xmlns:c16="http://schemas.microsoft.com/office/drawing/2014/chart" uri="{C3380CC4-5D6E-409C-BE32-E72D297353CC}">
              <c16:uniqueId val="{00000006-7D3C-41CC-BD06-F977835D30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83</c:v>
                </c:pt>
                <c:pt idx="3">
                  <c:v>71</c:v>
                </c:pt>
                <c:pt idx="6">
                  <c:v>74</c:v>
                </c:pt>
                <c:pt idx="9">
                  <c:v>61</c:v>
                </c:pt>
                <c:pt idx="12">
                  <c:v>871</c:v>
                </c:pt>
              </c:numCache>
            </c:numRef>
          </c:val>
          <c:extLst>
            <c:ext xmlns:c16="http://schemas.microsoft.com/office/drawing/2014/chart" uri="{C3380CC4-5D6E-409C-BE32-E72D297353CC}">
              <c16:uniqueId val="{00000007-7D3C-41CC-BD06-F977835D30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1434</c:v>
                </c:pt>
                <c:pt idx="3">
                  <c:v>1507</c:v>
                </c:pt>
                <c:pt idx="6">
                  <c:v>2278</c:v>
                </c:pt>
                <c:pt idx="9">
                  <c:v>2184</c:v>
                </c:pt>
                <c:pt idx="12">
                  <c:v>1586</c:v>
                </c:pt>
              </c:numCache>
            </c:numRef>
          </c:val>
          <c:extLst>
            <c:ext xmlns:c16="http://schemas.microsoft.com/office/drawing/2014/chart" uri="{C3380CC4-5D6E-409C-BE32-E72D297353CC}">
              <c16:uniqueId val="{00000008-7D3C-41CC-BD06-F977835D30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9-7D3C-41CC-BD06-F977835D30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12246</c:v>
                </c:pt>
                <c:pt idx="3">
                  <c:v>12433</c:v>
                </c:pt>
                <c:pt idx="6">
                  <c:v>12626</c:v>
                </c:pt>
                <c:pt idx="9">
                  <c:v>12145</c:v>
                </c:pt>
                <c:pt idx="12">
                  <c:v>12196</c:v>
                </c:pt>
              </c:numCache>
            </c:numRef>
          </c:val>
          <c:extLst>
            <c:ext xmlns:c16="http://schemas.microsoft.com/office/drawing/2014/chart" uri="{C3380CC4-5D6E-409C-BE32-E72D297353CC}">
              <c16:uniqueId val="{0000000A-7D3C-41CC-BD06-F977835D304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D3C-41CC-BD06-F977835D304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4956</c:v>
                </c:pt>
                <c:pt idx="1">
                  <c:v>5255</c:v>
                </c:pt>
                <c:pt idx="2">
                  <c:v>5142</c:v>
                </c:pt>
              </c:numCache>
            </c:numRef>
          </c:val>
          <c:extLst>
            <c:ext xmlns:c16="http://schemas.microsoft.com/office/drawing/2014/chart" uri="{C3380CC4-5D6E-409C-BE32-E72D297353CC}">
              <c16:uniqueId val="{00000000-AAE4-408C-BDCC-5543FDBB57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83</c:v>
                </c:pt>
                <c:pt idx="1">
                  <c:v>83</c:v>
                </c:pt>
                <c:pt idx="2">
                  <c:v>110</c:v>
                </c:pt>
              </c:numCache>
            </c:numRef>
          </c:val>
          <c:extLst>
            <c:ext xmlns:c16="http://schemas.microsoft.com/office/drawing/2014/chart" uri="{C3380CC4-5D6E-409C-BE32-E72D297353CC}">
              <c16:uniqueId val="{00000001-AAE4-408C-BDCC-5543FDBB57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5778</c:v>
                </c:pt>
                <c:pt idx="1">
                  <c:v>5857</c:v>
                </c:pt>
                <c:pt idx="2">
                  <c:v>5210</c:v>
                </c:pt>
              </c:numCache>
            </c:numRef>
          </c:val>
          <c:extLst>
            <c:ext xmlns:c16="http://schemas.microsoft.com/office/drawing/2014/chart" uri="{C3380CC4-5D6E-409C-BE32-E72D297353CC}">
              <c16:uniqueId val="{00000002-AAE4-408C-BDCC-5543FDBB57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年度に繰上償還等を実施した結果、実質公債費比率は改善している。また、交付税算入率の高い地方債を活用することで、地方債を活用しつつ財政の健全化も図っている。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しかし、令和３年度に完成した新庁舎及び新町立病院の建設等の大型建設事業を実施したことから、今後起債の償還額の増加が予測されるため、主要事業以外の事業抑制と新規発行の抑制に努める。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将来負担額のうち「地方債現在高」は、平成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年度に合併特例債による基金造成を行ったことなどにより増加したが、平成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年度からの事業の抑制と繰上償還により減少している。平成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月豪雨災害復旧と庁舎建設等大型事業費の増加により今後は増加が予測される。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充当可能財源等のうち「充当可能基金」は、繰上償還に充当したため減少していたが、毎年、実質収支額の</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以上を積立てており、増加傾向にある。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年度決算からは将来負担比率の分子がマイナスとなっている。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広島県神石高原町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基金総額は令和２年度より</a:t>
          </a:r>
          <a:r>
            <a:rPr kumimoji="1" lang="ja-JP" altLang="en-US" sz="1100">
              <a:solidFill>
                <a:sysClr val="windowText" lastClr="000000"/>
              </a:solidFill>
              <a:effectLst/>
              <a:latin typeface="+mn-lt"/>
              <a:ea typeface="+mn-ea"/>
              <a:cs typeface="+mn-cs"/>
            </a:rPr>
            <a:t>増加傾向であったが、令和５年度で減少している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主な原因</a:t>
          </a:r>
          <a:r>
            <a:rPr kumimoji="1" lang="ja-JP" altLang="en-US" sz="1100">
              <a:solidFill>
                <a:sysClr val="windowText" lastClr="000000"/>
              </a:solidFill>
              <a:effectLst/>
              <a:latin typeface="+mn-lt"/>
              <a:ea typeface="+mn-ea"/>
              <a:cs typeface="+mn-cs"/>
            </a:rPr>
            <a:t>として、</a:t>
          </a:r>
          <a:r>
            <a:rPr kumimoji="1" lang="ja-JP" altLang="ja-JP" sz="1100">
              <a:solidFill>
                <a:sysClr val="windowText" lastClr="000000"/>
              </a:solidFill>
              <a:effectLst/>
              <a:latin typeface="+mn-lt"/>
              <a:ea typeface="+mn-ea"/>
              <a:cs typeface="+mn-cs"/>
            </a:rPr>
            <a:t>令和３年度及び４年度については歳計余剰金積立</a:t>
          </a:r>
          <a:r>
            <a:rPr kumimoji="1" lang="ja-JP" altLang="en-US" sz="1100">
              <a:solidFill>
                <a:sysClr val="windowText" lastClr="000000"/>
              </a:solidFill>
              <a:effectLst/>
              <a:latin typeface="+mn-lt"/>
              <a:ea typeface="+mn-ea"/>
              <a:cs typeface="+mn-cs"/>
            </a:rPr>
            <a:t>で増加したが、令和５年度に財源不足を補うために取り崩したことで減少となった。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目的基金においては、</a:t>
          </a:r>
          <a:r>
            <a:rPr kumimoji="1" lang="ja-JP" altLang="en-US" sz="1100">
              <a:solidFill>
                <a:sysClr val="windowText" lastClr="000000"/>
              </a:solidFill>
              <a:effectLst/>
              <a:latin typeface="+mn-lt"/>
              <a:ea typeface="+mn-ea"/>
              <a:cs typeface="+mn-cs"/>
            </a:rPr>
            <a:t>保育所建設のため</a:t>
          </a:r>
          <a:r>
            <a:rPr kumimoji="1" lang="ja-JP" altLang="ja-JP" sz="1100">
              <a:solidFill>
                <a:sysClr val="windowText" lastClr="000000"/>
              </a:solidFill>
              <a:effectLst/>
              <a:latin typeface="+mn-lt"/>
              <a:ea typeface="+mn-ea"/>
              <a:cs typeface="+mn-cs"/>
            </a:rPr>
            <a:t>保健・医療・福祉支援事業基金を取り崩した。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一方、公共施設総合管理基金</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かがやきネット管理運営基金へ積立を行った。</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財政調整基金、減債基金は、歳計余剰金の状況により将来に向けて安定財政維持のための財源として可能な範囲において積立を行う。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債券一括運用による運用益の獲得も積極的に行っていく。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目的基金においては、事業目的のため基金を運用していく。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協働のまちづくり事業基金　　　　協働のまちづくりに資する事業のための基金</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保健・医療・福祉支援事業基金　　町立病院を運営する事を主な目的とした基金</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小・中・高校教育支援事業基金　　教育事業のための基金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公共施設総合管理基金　　　　　　公共施設の維持修繕等のための基金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かがやきネット管理運営基金　　　高速通信網の施設改修及び管理運営のための基金</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各基金の事業目的のために取崩を行った。主なものでは、</a:t>
          </a:r>
          <a:r>
            <a:rPr kumimoji="1" lang="ja-JP" altLang="en-US" sz="1100">
              <a:solidFill>
                <a:sysClr val="windowText" lastClr="000000"/>
              </a:solidFill>
              <a:effectLst/>
              <a:latin typeface="+mn-lt"/>
              <a:ea typeface="+mn-ea"/>
              <a:cs typeface="+mn-cs"/>
            </a:rPr>
            <a:t>保育所建設</a:t>
          </a:r>
          <a:r>
            <a:rPr kumimoji="1" lang="ja-JP" altLang="ja-JP" sz="1100">
              <a:solidFill>
                <a:sysClr val="windowText" lastClr="000000"/>
              </a:solidFill>
              <a:effectLst/>
              <a:latin typeface="+mn-lt"/>
              <a:ea typeface="+mn-ea"/>
              <a:cs typeface="+mn-cs"/>
            </a:rPr>
            <a:t>のために保健・医療・福祉支援事業基金の取崩を行った。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また、今後予想される施設の維持修繕等のため公共施設総合管理</a:t>
          </a:r>
          <a:r>
            <a:rPr kumimoji="1" lang="ja-JP" altLang="en-US" sz="1100">
              <a:solidFill>
                <a:sysClr val="windowText" lastClr="000000"/>
              </a:solidFill>
              <a:effectLst/>
              <a:latin typeface="+mn-lt"/>
              <a:ea typeface="+mn-ea"/>
              <a:cs typeface="+mn-cs"/>
            </a:rPr>
            <a:t>基金、かがやきネット管理運営基金の積立</a:t>
          </a:r>
          <a:r>
            <a:rPr kumimoji="1" lang="ja-JP" altLang="ja-JP" sz="1100">
              <a:solidFill>
                <a:sysClr val="windowText" lastClr="000000"/>
              </a:solidFill>
              <a:effectLst/>
              <a:latin typeface="+mn-lt"/>
              <a:ea typeface="+mn-ea"/>
              <a:cs typeface="+mn-cs"/>
            </a:rPr>
            <a:t>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各基金の目的に沿った事業執行に合わせて必要に応じて取崩を行う。</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年度において財源不足を補うための取崩</a:t>
          </a:r>
          <a:r>
            <a:rPr kumimoji="1" lang="ja-JP" altLang="en-US" sz="1100">
              <a:solidFill>
                <a:sysClr val="windowText" lastClr="000000"/>
              </a:solidFill>
              <a:effectLst/>
              <a:latin typeface="+mn-lt"/>
              <a:ea typeface="+mn-ea"/>
              <a:cs typeface="+mn-cs"/>
            </a:rPr>
            <a:t>を実施した</a:t>
          </a:r>
          <a:r>
            <a:rPr kumimoji="1" lang="ja-JP" altLang="ja-JP" sz="1100">
              <a:solidFill>
                <a:sysClr val="windowText" lastClr="000000"/>
              </a:solidFill>
              <a:effectLst/>
              <a:latin typeface="+mn-lt"/>
              <a:ea typeface="+mn-ea"/>
              <a:cs typeface="+mn-cs"/>
            </a:rPr>
            <a:t>。また、前年度歳計余剰金を積立てた。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年度より財政調整基金を取り崩して財政運営を行っており、人口減少等により収入の増加が見込めない。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歳入に見合った歳出を心掛け財政健全化に努める。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令和３年</a:t>
          </a:r>
          <a:r>
            <a:rPr kumimoji="1" lang="ja-JP" altLang="en-US" sz="1100">
              <a:solidFill>
                <a:sysClr val="windowText" lastClr="000000"/>
              </a:solidFill>
              <a:effectLst/>
              <a:latin typeface="+mn-lt"/>
              <a:ea typeface="+mn-ea"/>
              <a:cs typeface="+mn-cs"/>
            </a:rPr>
            <a:t>度及び令和５年度</a:t>
          </a:r>
          <a:r>
            <a:rPr kumimoji="1" lang="ja-JP" altLang="ja-JP" sz="1100">
              <a:solidFill>
                <a:sysClr val="windowText" lastClr="000000"/>
              </a:solidFill>
              <a:effectLst/>
              <a:latin typeface="+mn-lt"/>
              <a:ea typeface="+mn-ea"/>
              <a:cs typeface="+mn-cs"/>
            </a:rPr>
            <a:t>において、普通交付税「臨時財政対策債償還基金費」（臨時財政対策債償還財源前倒し措置分）追加交付にともなう積立を行っている。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令和４年度については、動きはない。</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年度以降に繰上償還を実施した効果額（繰上償還後も当初償還表のとおり交付税算入される額）を積立てている。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現在財政調整基金を繰り入れて財政運営を行っているため、効果額の積立は休止している。</a:t>
          </a:r>
          <a:endParaRPr lang="ja-JP" altLang="ja-JP">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8,034
7,886
381.98
12,843,815
12,114,287
644,159
6,336,251
12,195,693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人口減少（対前年比△</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288</a:t>
          </a:r>
          <a:r>
            <a:rPr kumimoji="1" lang="ja-JP" altLang="ja-JP" sz="1100">
              <a:solidFill>
                <a:sysClr val="windowText" lastClr="000000"/>
              </a:solidFill>
              <a:effectLst/>
              <a:latin typeface="+mn-lt"/>
              <a:ea typeface="+mn-ea"/>
              <a:cs typeface="+mn-cs"/>
            </a:rPr>
            <a:t>人））や全国平均を上回る高齢化率（令和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年１月１日現在</a:t>
          </a:r>
          <a:r>
            <a:rPr kumimoji="1" lang="en-US" altLang="ja-JP" sz="1100">
              <a:solidFill>
                <a:sysClr val="windowText" lastClr="000000"/>
              </a:solidFill>
              <a:effectLst/>
              <a:latin typeface="+mn-lt"/>
              <a:ea typeface="+mn-ea"/>
              <a:cs typeface="+mn-cs"/>
            </a:rPr>
            <a:t>49.98</a:t>
          </a:r>
          <a:r>
            <a:rPr kumimoji="1" lang="ja-JP" altLang="ja-JP" sz="1100">
              <a:solidFill>
                <a:sysClr val="windowText" lastClr="000000"/>
              </a:solidFill>
              <a:effectLst/>
              <a:latin typeface="+mn-lt"/>
              <a:ea typeface="+mn-ea"/>
              <a:cs typeface="+mn-cs"/>
            </a:rPr>
            <a:t>％）に加え、町内に中心となる産業がないことにより、財政基盤が弱く、類似団体平均を下回っている。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定住対策、企業誘致などを推進し、自主財源の確保を図る。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148872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地方交付税等の</a:t>
          </a:r>
          <a:r>
            <a:rPr kumimoji="1" lang="ja-JP" altLang="ja-JP" sz="1100">
              <a:solidFill>
                <a:sysClr val="windowText" lastClr="000000"/>
              </a:solidFill>
              <a:effectLst/>
              <a:latin typeface="+mn-lt"/>
              <a:ea typeface="+mn-ea"/>
              <a:cs typeface="+mn-cs"/>
            </a:rPr>
            <a:t>経常一般財源</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の減額（</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225</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）があったため</a:t>
          </a:r>
          <a:r>
            <a:rPr kumimoji="1" lang="en-US" altLang="ja-JP" sz="1100">
              <a:solidFill>
                <a:sysClr val="windowText" lastClr="000000"/>
              </a:solidFill>
              <a:effectLst/>
              <a:latin typeface="+mn-lt"/>
              <a:ea typeface="+mn-ea"/>
              <a:cs typeface="+mn-cs"/>
            </a:rPr>
            <a:t>81.2</a:t>
          </a:r>
          <a:r>
            <a:rPr kumimoji="1" lang="ja-JP" altLang="ja-JP" sz="1100">
              <a:solidFill>
                <a:sysClr val="windowText" lastClr="000000"/>
              </a:solidFill>
              <a:effectLst/>
              <a:latin typeface="+mn-lt"/>
              <a:ea typeface="+mn-ea"/>
              <a:cs typeface="+mn-cs"/>
            </a:rPr>
            <a:t>％と前年度から数値は上昇したが類似団体平均を上回っている。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しかし、今後令和３年度に完成した新庁舎及び新町立病院の建設等に係る起債の償還等にともなう公債費の増額が見込まれるため、引き続き経常経費の削減に努める。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13208</xdr:rowOff>
    </xdr:from>
    <xdr:to>
      <xdr:col>23</xdr:col>
      <xdr:colOff>133350</xdr:colOff>
      <xdr:row>61</xdr:row>
      <xdr:rowOff>153162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471658"/>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119634</xdr:rowOff>
    </xdr:from>
    <xdr:to>
      <xdr:col>19</xdr:col>
      <xdr:colOff>133350</xdr:colOff>
      <xdr:row>61</xdr:row>
      <xdr:rowOff>13208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35184"/>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119634</xdr:rowOff>
    </xdr:from>
    <xdr:to>
      <xdr:col>15</xdr:col>
      <xdr:colOff>82550</xdr:colOff>
      <xdr:row>60</xdr:row>
      <xdr:rowOff>141224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23518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141224</xdr:rowOff>
    </xdr:from>
    <xdr:to>
      <xdr:col>11</xdr:col>
      <xdr:colOff>31750</xdr:colOff>
      <xdr:row>62</xdr:row>
      <xdr:rowOff>29972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42822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133858</xdr:rowOff>
    </xdr:from>
    <xdr:to>
      <xdr:col>19</xdr:col>
      <xdr:colOff>184150</xdr:colOff>
      <xdr:row>61</xdr:row>
      <xdr:rowOff>64008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74185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68834</xdr:rowOff>
    </xdr:from>
    <xdr:to>
      <xdr:col>15</xdr:col>
      <xdr:colOff>133350</xdr:colOff>
      <xdr:row>59</xdr:row>
      <xdr:rowOff>170434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9161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95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90424</xdr:rowOff>
    </xdr:from>
    <xdr:to>
      <xdr:col>11</xdr:col>
      <xdr:colOff>82550</xdr:colOff>
      <xdr:row>61</xdr:row>
      <xdr:rowOff>20574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30751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[467,770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合併前に各団体において整備した各種同等目的の施設が重複しており、この維持管理経費が多額であるうえ、施設が老朽化し修繕費が増加してきている。多くの集会施設で指定管理者制度を導入し、施設使用料の減免基準の見直し、冷暖房使用料の徴収を行い、受益者負担の適正化及びコスト削減を図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自治体面積が広くマンパワーが必要であるが、人口は減少の一途で、類似団体内でも下位となっている。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165743</xdr:rowOff>
    </xdr:from>
    <xdr:to>
      <xdr:col>23</xdr:col>
      <xdr:colOff>133350</xdr:colOff>
      <xdr:row>85</xdr:row>
      <xdr:rowOff>93005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567543"/>
          <a:ext cx="838200" cy="9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75870</xdr:rowOff>
    </xdr:from>
    <xdr:to>
      <xdr:col>19</xdr:col>
      <xdr:colOff>133350</xdr:colOff>
      <xdr:row>84</xdr:row>
      <xdr:rowOff>165743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77670"/>
          <a:ext cx="889000" cy="8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122923</xdr:rowOff>
    </xdr:from>
    <xdr:to>
      <xdr:col>15</xdr:col>
      <xdr:colOff>82550</xdr:colOff>
      <xdr:row>84</xdr:row>
      <xdr:rowOff>75870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353273"/>
          <a:ext cx="889000" cy="12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27970</xdr:rowOff>
    </xdr:from>
    <xdr:to>
      <xdr:col>11</xdr:col>
      <xdr:colOff>31750</xdr:colOff>
      <xdr:row>83</xdr:row>
      <xdr:rowOff>122923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58320"/>
          <a:ext cx="889000" cy="9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42205</xdr:rowOff>
    </xdr:from>
    <xdr:to>
      <xdr:col>23</xdr:col>
      <xdr:colOff>184150</xdr:colOff>
      <xdr:row>85</xdr:row>
      <xdr:rowOff>143805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6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14282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8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114943</xdr:rowOff>
    </xdr:from>
    <xdr:to>
      <xdr:col>19</xdr:col>
      <xdr:colOff>184150</xdr:colOff>
      <xdr:row>85</xdr:row>
      <xdr:rowOff>45093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5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29870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60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25070</xdr:rowOff>
    </xdr:from>
    <xdr:to>
      <xdr:col>15</xdr:col>
      <xdr:colOff>133350</xdr:colOff>
      <xdr:row>84</xdr:row>
      <xdr:rowOff>126670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42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111447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51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72123</xdr:rowOff>
    </xdr:from>
    <xdr:to>
      <xdr:col>11</xdr:col>
      <xdr:colOff>82550</xdr:colOff>
      <xdr:row>84</xdr:row>
      <xdr:rowOff>2273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0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158500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8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148620</xdr:rowOff>
    </xdr:from>
    <xdr:to>
      <xdr:col>7</xdr:col>
      <xdr:colOff>31750</xdr:colOff>
      <xdr:row>83</xdr:row>
      <xdr:rowOff>78770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0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63547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29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国を基準としたラスパイレス指数の</a:t>
          </a:r>
          <a:r>
            <a:rPr kumimoji="1" lang="en-US" altLang="ja-JP" sz="1100">
              <a:solidFill>
                <a:sysClr val="windowText" lastClr="000000"/>
              </a:solidFill>
              <a:effectLst/>
              <a:latin typeface="+mn-lt"/>
              <a:ea typeface="+mn-ea"/>
              <a:cs typeface="+mn-cs"/>
            </a:rPr>
            <a:t>100.0</a:t>
          </a:r>
          <a:r>
            <a:rPr kumimoji="1" lang="ja-JP" altLang="ja-JP" sz="1100">
              <a:solidFill>
                <a:sysClr val="windowText" lastClr="000000"/>
              </a:solidFill>
              <a:effectLst/>
              <a:latin typeface="+mn-lt"/>
              <a:ea typeface="+mn-ea"/>
              <a:cs typeface="+mn-cs"/>
            </a:rPr>
            <a:t>は下回っている。数値は類似団体と大きな乖離は見られないものの、引き続き定員適正化計画に基づき給与の適正化に努める。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4939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5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149578</xdr:rowOff>
    </xdr:from>
    <xdr:to>
      <xdr:col>77</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513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85372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050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85372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5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97666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9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120949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定員適正化計画に基づき職員数の削減を行ってきたものの、人口の減少が著しく類似団体の人口当たりの職員数と比較すると依然として数値的に高い状況である。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引き続き人口動向を考慮し、住民サービスの質を低下させることなく定員適正化計画に基づいた適正な職員管理を行いつつ、住民が求めるサービス提供に向け体制の整備を行っていく。</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144120</xdr:rowOff>
    </xdr:from>
    <xdr:to>
      <xdr:col>81</xdr:col>
      <xdr:colOff>44450</xdr:colOff>
      <xdr:row>60</xdr:row>
      <xdr:rowOff>166319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31120"/>
          <a:ext cx="8382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119507</xdr:rowOff>
    </xdr:from>
    <xdr:to>
      <xdr:col>77</xdr:col>
      <xdr:colOff>44450</xdr:colOff>
      <xdr:row>60</xdr:row>
      <xdr:rowOff>144120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06507"/>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101168</xdr:rowOff>
    </xdr:from>
    <xdr:to>
      <xdr:col>72</xdr:col>
      <xdr:colOff>203200</xdr:colOff>
      <xdr:row>60</xdr:row>
      <xdr:rowOff>119507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88168"/>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76556</xdr:rowOff>
    </xdr:from>
    <xdr:to>
      <xdr:col>68</xdr:col>
      <xdr:colOff>152400</xdr:colOff>
      <xdr:row>60</xdr:row>
      <xdr:rowOff>101168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63556"/>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115519</xdr:rowOff>
    </xdr:from>
    <xdr:to>
      <xdr:col>81</xdr:col>
      <xdr:colOff>95250</xdr:colOff>
      <xdr:row>61</xdr:row>
      <xdr:rowOff>45669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87596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7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93320</xdr:rowOff>
    </xdr:from>
    <xdr:to>
      <xdr:col>77</xdr:col>
      <xdr:colOff>95250</xdr:colOff>
      <xdr:row>61</xdr:row>
      <xdr:rowOff>23470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8247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6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68707</xdr:rowOff>
    </xdr:from>
    <xdr:to>
      <xdr:col>73</xdr:col>
      <xdr:colOff>44450</xdr:colOff>
      <xdr:row>60</xdr:row>
      <xdr:rowOff>170307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155084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50368</xdr:rowOff>
    </xdr:from>
    <xdr:to>
      <xdr:col>68</xdr:col>
      <xdr:colOff>203200</xdr:colOff>
      <xdr:row>60</xdr:row>
      <xdr:rowOff>151968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136745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2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25756</xdr:rowOff>
    </xdr:from>
    <xdr:to>
      <xdr:col>64</xdr:col>
      <xdr:colOff>152400</xdr:colOff>
      <xdr:row>60</xdr:row>
      <xdr:rowOff>127356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137533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8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合併以前からの町債の償還経費が多額となり、類似団体平均を大きく上回っていたが、「公債費負担適正化計画」の着実な実施により、平成</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年度決算では計画目標である</a:t>
          </a:r>
          <a:r>
            <a:rPr kumimoji="1" lang="en-US" altLang="ja-JP" sz="1100">
              <a:solidFill>
                <a:sysClr val="windowText" lastClr="000000"/>
              </a:solidFill>
              <a:effectLst/>
              <a:latin typeface="+mn-lt"/>
              <a:ea typeface="+mn-ea"/>
              <a:cs typeface="+mn-cs"/>
            </a:rPr>
            <a:t>18.0</a:t>
          </a:r>
          <a:r>
            <a:rPr kumimoji="1" lang="ja-JP" altLang="ja-JP" sz="1100">
              <a:solidFill>
                <a:sysClr val="windowText" lastClr="000000"/>
              </a:solidFill>
              <a:effectLst/>
              <a:latin typeface="+mn-lt"/>
              <a:ea typeface="+mn-ea"/>
              <a:cs typeface="+mn-cs"/>
            </a:rPr>
            <a:t>％を下回り、平成</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年度決算から類似団体平均を下回っている。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今後は、令和３年度に完成した新庁舎及び新町立病院の建設等に係る起債の償還等にともない公債費の増加が見込まれるため、他の投資的経費の圧縮により地方債の新規発行の抑制に努めていく。</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38</xdr:row>
      <xdr:rowOff>164254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632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38</xdr:row>
      <xdr:rowOff>148167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310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115994</xdr:rowOff>
    </xdr:from>
    <xdr:to>
      <xdr:col>72</xdr:col>
      <xdr:colOff>203200</xdr:colOff>
      <xdr:row>38</xdr:row>
      <xdr:rowOff>124037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310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124037</xdr:rowOff>
    </xdr:from>
    <xdr:to>
      <xdr:col>68</xdr:col>
      <xdr:colOff>152400</xdr:colOff>
      <xdr:row>39</xdr:row>
      <xdr:rowOff>846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6391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113454</xdr:rowOff>
    </xdr:from>
    <xdr:to>
      <xdr:col>81</xdr:col>
      <xdr:colOff>95250</xdr:colOff>
      <xdr:row>39</xdr:row>
      <xdr:rowOff>43604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129981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65194</xdr:rowOff>
    </xdr:from>
    <xdr:to>
      <xdr:col>73</xdr:col>
      <xdr:colOff>44450</xdr:colOff>
      <xdr:row>38</xdr:row>
      <xdr:rowOff>166794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5520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73237</xdr:rowOff>
    </xdr:from>
    <xdr:to>
      <xdr:col>68</xdr:col>
      <xdr:colOff>203200</xdr:colOff>
      <xdr:row>39</xdr:row>
      <xdr:rowOff>3387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13564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121496</xdr:rowOff>
    </xdr:from>
    <xdr:to>
      <xdr:col>64</xdr:col>
      <xdr:colOff>152400</xdr:colOff>
      <xdr:row>39</xdr:row>
      <xdr:rowOff>51646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61824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計画的な地方債の繰上償還と財政調整基金等への積立による充当可能財源が多く、比率がマイナスとなっている。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8,034
7,886
381.98
12,843,815
12,114,287
644,159
6,336,251
12,195,693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類似団体平均と比較すると、人件費に係る経常収支比率は低くなっている。引き続き定員適正化計画に沿って職員数を管理し人件費の抑制に努める。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115570</xdr:rowOff>
    </xdr:from>
    <xdr:to>
      <xdr:col>24</xdr:col>
      <xdr:colOff>25400</xdr:colOff>
      <xdr:row>33</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73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31750</xdr:rowOff>
    </xdr:from>
    <xdr:to>
      <xdr:col>19</xdr:col>
      <xdr:colOff>187325</xdr:colOff>
      <xdr:row>33</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689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31750</xdr:rowOff>
    </xdr:from>
    <xdr:to>
      <xdr:col>15</xdr:col>
      <xdr:colOff>98425</xdr:colOff>
      <xdr:row>33</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689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123190</xdr:rowOff>
    </xdr:from>
    <xdr:to>
      <xdr:col>11</xdr:col>
      <xdr:colOff>9525</xdr:colOff>
      <xdr:row>34</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81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64770</xdr:rowOff>
    </xdr:from>
    <xdr:to>
      <xdr:col>20</xdr:col>
      <xdr:colOff>38100</xdr:colOff>
      <xdr:row>33</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152400</xdr:rowOff>
    </xdr:from>
    <xdr:to>
      <xdr:col>15</xdr:col>
      <xdr:colOff>149225</xdr:colOff>
      <xdr:row>33</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72390</xdr:rowOff>
    </xdr:from>
    <xdr:to>
      <xdr:col>11</xdr:col>
      <xdr:colOff>60325</xdr:colOff>
      <xdr:row>34</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合併前の各団体において整備した各種同等目的の施設が重複していることと合わせて、施設の老朽化が進んでおり、維持管理費が多額となっている。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各施設の利用度を勘案し、住民利便性に配慮しながら指定管理制度を導入してきているが、施設の適正配置等を検討し、引き続き経費縮減を図る。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12700</xdr:rowOff>
    </xdr:from>
    <xdr:to>
      <xdr:col>82</xdr:col>
      <xdr:colOff>107950</xdr:colOff>
      <xdr:row>19</xdr:row>
      <xdr:rowOff>136525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27025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22225</xdr:rowOff>
    </xdr:from>
    <xdr:to>
      <xdr:col>78</xdr:col>
      <xdr:colOff>69850</xdr:colOff>
      <xdr:row>19</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10832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22225</xdr:rowOff>
    </xdr:from>
    <xdr:to>
      <xdr:col>73</xdr:col>
      <xdr:colOff>180975</xdr:colOff>
      <xdr:row>18</xdr:row>
      <xdr:rowOff>50800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108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19</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136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85725</xdr:rowOff>
    </xdr:from>
    <xdr:to>
      <xdr:col>82</xdr:col>
      <xdr:colOff>158750</xdr:colOff>
      <xdr:row>20</xdr:row>
      <xdr:rowOff>15875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34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57802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31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142875</xdr:rowOff>
    </xdr:from>
    <xdr:to>
      <xdr:col>74</xdr:col>
      <xdr:colOff>31750</xdr:colOff>
      <xdr:row>18</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14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扶助費に係る経常収支比率は、前年度</a:t>
          </a:r>
          <a:r>
            <a:rPr kumimoji="1" lang="ja-JP" altLang="en-US" sz="1100">
              <a:solidFill>
                <a:sysClr val="windowText" lastClr="000000"/>
              </a:solidFill>
              <a:effectLst/>
              <a:latin typeface="+mn-lt"/>
              <a:ea typeface="+mn-ea"/>
              <a:cs typeface="+mn-cs"/>
            </a:rPr>
            <a:t>から横ばいで推移</a:t>
          </a:r>
          <a:r>
            <a:rPr kumimoji="1" lang="ja-JP" altLang="ja-JP" sz="1100">
              <a:solidFill>
                <a:sysClr val="windowText" lastClr="000000"/>
              </a:solidFill>
              <a:effectLst/>
              <a:latin typeface="+mn-lt"/>
              <a:ea typeface="+mn-ea"/>
              <a:cs typeface="+mn-cs"/>
            </a:rPr>
            <a:t>しており、類似団体平均より低くなっている。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50800</xdr:rowOff>
    </xdr:from>
    <xdr:to>
      <xdr:col>24</xdr:col>
      <xdr:colOff>25400</xdr:colOff>
      <xdr:row>53</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137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xdr:rowOff>
    </xdr:from>
    <xdr:to>
      <xdr:col>19</xdr:col>
      <xdr:colOff>187325</xdr:colOff>
      <xdr:row>53</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099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xdr:rowOff>
    </xdr:from>
    <xdr:to>
      <xdr:col>15</xdr:col>
      <xdr:colOff>98425</xdr:colOff>
      <xdr:row>53</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099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0</xdr:rowOff>
    </xdr:from>
    <xdr:to>
      <xdr:col>24</xdr:col>
      <xdr:colOff>76200</xdr:colOff>
      <xdr:row>53</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16527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0</xdr:rowOff>
    </xdr:from>
    <xdr:to>
      <xdr:col>20</xdr:col>
      <xdr:colOff>38100</xdr:colOff>
      <xdr:row>53</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111777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85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133350</xdr:rowOff>
    </xdr:from>
    <xdr:to>
      <xdr:col>15</xdr:col>
      <xdr:colOff>149225</xdr:colOff>
      <xdr:row>53</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その他に係る経常収支比率は、類似団体</a:t>
          </a:r>
          <a:r>
            <a:rPr kumimoji="1" lang="ja-JP" altLang="en-US" sz="1100">
              <a:solidFill>
                <a:sysClr val="windowText" lastClr="000000"/>
              </a:solidFill>
              <a:effectLst/>
              <a:latin typeface="+mn-lt"/>
              <a:ea typeface="+mn-ea"/>
              <a:cs typeface="+mn-cs"/>
            </a:rPr>
            <a:t>平均で推移している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6824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99568</xdr:rowOff>
    </xdr:from>
    <xdr:to>
      <xdr:col>78</xdr:col>
      <xdr:colOff>69850</xdr:colOff>
      <xdr:row>56</xdr:row>
      <xdr:rowOff>131572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700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99568</xdr:rowOff>
    </xdr:from>
    <xdr:to>
      <xdr:col>73</xdr:col>
      <xdr:colOff>180975</xdr:colOff>
      <xdr:row>56</xdr:row>
      <xdr:rowOff>140716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7007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136144</xdr:rowOff>
    </xdr:from>
    <xdr:to>
      <xdr:col>69</xdr:col>
      <xdr:colOff>92075</xdr:colOff>
      <xdr:row>56</xdr:row>
      <xdr:rowOff>140716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737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2557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80772</xdr:rowOff>
    </xdr:from>
    <xdr:to>
      <xdr:col>78</xdr:col>
      <xdr:colOff>120650</xdr:colOff>
      <xdr:row>57</xdr:row>
      <xdr:rowOff>10922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167149</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76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48768</xdr:rowOff>
    </xdr:from>
    <xdr:to>
      <xdr:col>74</xdr:col>
      <xdr:colOff>31750</xdr:colOff>
      <xdr:row>56</xdr:row>
      <xdr:rowOff>150368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135145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89916</xdr:rowOff>
    </xdr:from>
    <xdr:to>
      <xdr:col>69</xdr:col>
      <xdr:colOff>142875</xdr:colOff>
      <xdr:row>57</xdr:row>
      <xdr:rowOff>20066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4843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271</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補助費に係る経常収支比率は、類似団体平均より低くなっているが、　さらに補助金制度や補助団体の整理合理化を行うこととしている。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36</xdr:row>
      <xdr:rowOff>62992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7517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60706</xdr:rowOff>
    </xdr:from>
    <xdr:to>
      <xdr:col>78</xdr:col>
      <xdr:colOff>69850</xdr:colOff>
      <xdr:row>35</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61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101854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0614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143002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02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9906</xdr:rowOff>
    </xdr:from>
    <xdr:to>
      <xdr:col>74</xdr:col>
      <xdr:colOff>31750</xdr:colOff>
      <xdr:row>35</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121683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合併町村、一部事務組合の地方債を引き継いだことにより地方債残高が増加した影響で、地方債の元利償還が膨らんでおり、公債費に係る経常収支比率は、類似団体平均を</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ポイント上回っている。新規発行の抑制、繰上償還等を実施してきたことにより、比率は減少傾向にあったが、今後大型建設事業等による公債費の増加が予測されるため、主要事業以外の事業抑制と新規発行の抑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638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81280</xdr:rowOff>
    </xdr:from>
    <xdr:to>
      <xdr:col>19</xdr:col>
      <xdr:colOff>187325</xdr:colOff>
      <xdr:row>77</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82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81280</xdr:rowOff>
    </xdr:from>
    <xdr:to>
      <xdr:col>15</xdr:col>
      <xdr:colOff>98425</xdr:colOff>
      <xdr:row>77</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82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867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30480</xdr:rowOff>
    </xdr:from>
    <xdr:to>
      <xdr:col>15</xdr:col>
      <xdr:colOff>149225</xdr:colOff>
      <xdr:row>77</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116857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38100</xdr:rowOff>
    </xdr:from>
    <xdr:to>
      <xdr:col>11</xdr:col>
      <xdr:colOff>60325</xdr:colOff>
      <xdr:row>77</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124477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公債費以外に係る経常収支比率は、類似団体・全国・広島県平均のいずれも下回っている。いかに公債費負担が大きいかがうかがえる。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100330</xdr:rowOff>
    </xdr:from>
    <xdr:to>
      <xdr:col>82</xdr:col>
      <xdr:colOff>107950</xdr:colOff>
      <xdr:row>80</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87630"/>
          <a:ext cx="0" cy="96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15257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100330</xdr:rowOff>
    </xdr:from>
    <xdr:to>
      <xdr:col>82</xdr:col>
      <xdr:colOff>196850</xdr:colOff>
      <xdr:row>74</xdr:row>
      <xdr:rowOff>100330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87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92710</xdr:rowOff>
    </xdr:from>
    <xdr:to>
      <xdr:col>82</xdr:col>
      <xdr:colOff>107950</xdr:colOff>
      <xdr:row>75</xdr:row>
      <xdr:rowOff>85090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78001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111760</xdr:rowOff>
    </xdr:from>
    <xdr:to>
      <xdr:col>78</xdr:col>
      <xdr:colOff>69850</xdr:colOff>
      <xdr:row>74</xdr:row>
      <xdr:rowOff>92710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2761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91439</xdr:rowOff>
    </xdr:from>
    <xdr:to>
      <xdr:col>78</xdr:col>
      <xdr:colOff>120650</xdr:colOff>
      <xdr:row>77</xdr:row>
      <xdr:rowOff>21589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111760</xdr:rowOff>
    </xdr:from>
    <xdr:to>
      <xdr:col>73</xdr:col>
      <xdr:colOff>180975</xdr:colOff>
      <xdr:row>74</xdr:row>
      <xdr:rowOff>85090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6276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15239</xdr:rowOff>
    </xdr:from>
    <xdr:to>
      <xdr:col>74</xdr:col>
      <xdr:colOff>31750</xdr:colOff>
      <xdr:row>76</xdr:row>
      <xdr:rowOff>116839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101616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85090</xdr:rowOff>
    </xdr:from>
    <xdr:to>
      <xdr:col>69</xdr:col>
      <xdr:colOff>92075</xdr:colOff>
      <xdr:row>75</xdr:row>
      <xdr:rowOff>100330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77239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133350</xdr:rowOff>
    </xdr:from>
    <xdr:to>
      <xdr:col>69</xdr:col>
      <xdr:colOff>142875</xdr:colOff>
      <xdr:row>77</xdr:row>
      <xdr:rowOff>63500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34290</xdr:rowOff>
    </xdr:from>
    <xdr:to>
      <xdr:col>82</xdr:col>
      <xdr:colOff>158750</xdr:colOff>
      <xdr:row>75</xdr:row>
      <xdr:rowOff>135890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50817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41910</xdr:rowOff>
    </xdr:from>
    <xdr:to>
      <xdr:col>78</xdr:col>
      <xdr:colOff>120650</xdr:colOff>
      <xdr:row>74</xdr:row>
      <xdr:rowOff>143510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153687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49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60960</xdr:rowOff>
    </xdr:from>
    <xdr:to>
      <xdr:col>74</xdr:col>
      <xdr:colOff>31750</xdr:colOff>
      <xdr:row>73</xdr:row>
      <xdr:rowOff>162560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5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4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34290</xdr:rowOff>
    </xdr:from>
    <xdr:to>
      <xdr:col>69</xdr:col>
      <xdr:colOff>142875</xdr:colOff>
      <xdr:row>74</xdr:row>
      <xdr:rowOff>135890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146067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49530</xdr:rowOff>
    </xdr:from>
    <xdr:to>
      <xdr:col>65</xdr:col>
      <xdr:colOff>53975</xdr:colOff>
      <xdr:row>75</xdr:row>
      <xdr:rowOff>151130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161307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38027</xdr:rowOff>
    </xdr:from>
    <xdr:to>
      <xdr:col>29</xdr:col>
      <xdr:colOff>127000</xdr:colOff>
      <xdr:row>17</xdr:row>
      <xdr:rowOff>62296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00302"/>
          <a:ext cx="647700" cy="2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22804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850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62296</xdr:rowOff>
    </xdr:from>
    <xdr:to>
      <xdr:col>26</xdr:col>
      <xdr:colOff>50800</xdr:colOff>
      <xdr:row>17</xdr:row>
      <xdr:rowOff>78380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24571"/>
          <a:ext cx="698500" cy="16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78380</xdr:rowOff>
    </xdr:from>
    <xdr:to>
      <xdr:col>22</xdr:col>
      <xdr:colOff>114300</xdr:colOff>
      <xdr:row>17</xdr:row>
      <xdr:rowOff>105560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40655"/>
          <a:ext cx="698500" cy="27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105560</xdr:rowOff>
    </xdr:from>
    <xdr:to>
      <xdr:col>18</xdr:col>
      <xdr:colOff>177800</xdr:colOff>
      <xdr:row>17</xdr:row>
      <xdr:rowOff>133006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67835"/>
          <a:ext cx="698500" cy="2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158677</xdr:rowOff>
    </xdr:from>
    <xdr:to>
      <xdr:col>29</xdr:col>
      <xdr:colOff>177800</xdr:colOff>
      <xdr:row>17</xdr:row>
      <xdr:rowOff>88827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49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3754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9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11496</xdr:rowOff>
    </xdr:from>
    <xdr:to>
      <xdr:col>26</xdr:col>
      <xdr:colOff>101600</xdr:colOff>
      <xdr:row>17</xdr:row>
      <xdr:rowOff>113096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73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123273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4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27580</xdr:rowOff>
    </xdr:from>
    <xdr:to>
      <xdr:col>22</xdr:col>
      <xdr:colOff>165100</xdr:colOff>
      <xdr:row>17</xdr:row>
      <xdr:rowOff>129180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8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139357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5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54760</xdr:rowOff>
    </xdr:from>
    <xdr:to>
      <xdr:col>19</xdr:col>
      <xdr:colOff>38100</xdr:colOff>
      <xdr:row>17</xdr:row>
      <xdr:rowOff>156360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17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166537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8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82206</xdr:rowOff>
    </xdr:from>
    <xdr:to>
      <xdr:col>15</xdr:col>
      <xdr:colOff>101600</xdr:colOff>
      <xdr:row>18</xdr:row>
      <xdr:rowOff>12356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44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1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309831</xdr:rowOff>
    </xdr:from>
    <xdr:to>
      <xdr:col>29</xdr:col>
      <xdr:colOff>127000</xdr:colOff>
      <xdr:row>36</xdr:row>
      <xdr:rowOff>3556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20181"/>
          <a:ext cx="647700" cy="36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309831</xdr:rowOff>
    </xdr:from>
    <xdr:to>
      <xdr:col>26</xdr:col>
      <xdr:colOff>50800</xdr:colOff>
      <xdr:row>36</xdr:row>
      <xdr:rowOff>66274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20181"/>
          <a:ext cx="698500" cy="99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66274</xdr:rowOff>
    </xdr:from>
    <xdr:to>
      <xdr:col>22</xdr:col>
      <xdr:colOff>114300</xdr:colOff>
      <xdr:row>36</xdr:row>
      <xdr:rowOff>136275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19524"/>
          <a:ext cx="698500" cy="70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136275</xdr:rowOff>
    </xdr:from>
    <xdr:to>
      <xdr:col>18</xdr:col>
      <xdr:colOff>177800</xdr:colOff>
      <xdr:row>36</xdr:row>
      <xdr:rowOff>159282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89525"/>
          <a:ext cx="698500" cy="23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295656</xdr:rowOff>
    </xdr:from>
    <xdr:to>
      <xdr:col>29</xdr:col>
      <xdr:colOff>177800</xdr:colOff>
      <xdr:row>36</xdr:row>
      <xdr:rowOff>54356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06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267733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7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259031</xdr:rowOff>
    </xdr:from>
    <xdr:to>
      <xdr:col>26</xdr:col>
      <xdr:colOff>101600</xdr:colOff>
      <xdr:row>36</xdr:row>
      <xdr:rowOff>17731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69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2508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55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15474</xdr:rowOff>
    </xdr:from>
    <xdr:to>
      <xdr:col>22</xdr:col>
      <xdr:colOff>165100</xdr:colOff>
      <xdr:row>36</xdr:row>
      <xdr:rowOff>117074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68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101851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5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85475</xdr:rowOff>
    </xdr:from>
    <xdr:to>
      <xdr:col>19</xdr:col>
      <xdr:colOff>38100</xdr:colOff>
      <xdr:row>37</xdr:row>
      <xdr:rowOff>15625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3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402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2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108482</xdr:rowOff>
    </xdr:from>
    <xdr:to>
      <xdr:col>15</xdr:col>
      <xdr:colOff>101600</xdr:colOff>
      <xdr:row>37</xdr:row>
      <xdr:rowOff>38632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6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23409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4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8,034
7,886
381.98
12,843,815
12,114,287
644,159
6,336,251
12,195,693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114388</xdr:rowOff>
    </xdr:from>
    <xdr:to>
      <xdr:col>24</xdr:col>
      <xdr:colOff>63500</xdr:colOff>
      <xdr:row>35</xdr:row>
      <xdr:rowOff>159445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115138"/>
          <a:ext cx="8382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159445</xdr:rowOff>
    </xdr:from>
    <xdr:to>
      <xdr:col>19</xdr:col>
      <xdr:colOff>177800</xdr:colOff>
      <xdr:row>36</xdr:row>
      <xdr:rowOff>35241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160195"/>
          <a:ext cx="889000" cy="4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35241</xdr:rowOff>
    </xdr:from>
    <xdr:to>
      <xdr:col>15</xdr:col>
      <xdr:colOff>50800</xdr:colOff>
      <xdr:row>36</xdr:row>
      <xdr:rowOff>74023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07441"/>
          <a:ext cx="889000" cy="3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74023</xdr:rowOff>
    </xdr:from>
    <xdr:to>
      <xdr:col>10</xdr:col>
      <xdr:colOff>114300</xdr:colOff>
      <xdr:row>36</xdr:row>
      <xdr:rowOff>128818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246223"/>
          <a:ext cx="889000" cy="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63588</xdr:rowOff>
    </xdr:from>
    <xdr:to>
      <xdr:col>24</xdr:col>
      <xdr:colOff>114300</xdr:colOff>
      <xdr:row>35</xdr:row>
      <xdr:rowOff>165188</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0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86465</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91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108645</xdr:rowOff>
    </xdr:from>
    <xdr:to>
      <xdr:col>20</xdr:col>
      <xdr:colOff>38100</xdr:colOff>
      <xdr:row>36</xdr:row>
      <xdr:rowOff>38795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29922</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0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155891</xdr:rowOff>
    </xdr:from>
    <xdr:to>
      <xdr:col>15</xdr:col>
      <xdr:colOff>101600</xdr:colOff>
      <xdr:row>36</xdr:row>
      <xdr:rowOff>86041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77168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24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23223</xdr:rowOff>
    </xdr:from>
    <xdr:to>
      <xdr:col>10</xdr:col>
      <xdr:colOff>165100</xdr:colOff>
      <xdr:row>36</xdr:row>
      <xdr:rowOff>124823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19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115950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28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78018</xdr:rowOff>
    </xdr:from>
    <xdr:to>
      <xdr:col>6</xdr:col>
      <xdr:colOff>38100</xdr:colOff>
      <xdr:row>37</xdr:row>
      <xdr:rowOff>8168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24695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0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19796</xdr:rowOff>
    </xdr:from>
    <xdr:to>
      <xdr:col>24</xdr:col>
      <xdr:colOff>63500</xdr:colOff>
      <xdr:row>55</xdr:row>
      <xdr:rowOff>96617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449546"/>
          <a:ext cx="838200" cy="7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96617</xdr:rowOff>
    </xdr:from>
    <xdr:to>
      <xdr:col>19</xdr:col>
      <xdr:colOff>177800</xdr:colOff>
      <xdr:row>56</xdr:row>
      <xdr:rowOff>15139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26367"/>
          <a:ext cx="889000" cy="8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15139</xdr:rowOff>
    </xdr:from>
    <xdr:to>
      <xdr:col>15</xdr:col>
      <xdr:colOff>50800</xdr:colOff>
      <xdr:row>56</xdr:row>
      <xdr:rowOff>137830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16339"/>
          <a:ext cx="889000" cy="12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137830</xdr:rowOff>
    </xdr:from>
    <xdr:to>
      <xdr:col>10</xdr:col>
      <xdr:colOff>114300</xdr:colOff>
      <xdr:row>56</xdr:row>
      <xdr:rowOff>166363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39030"/>
          <a:ext cx="889000" cy="2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140446</xdr:rowOff>
    </xdr:from>
    <xdr:to>
      <xdr:col>24</xdr:col>
      <xdr:colOff>114300</xdr:colOff>
      <xdr:row>55</xdr:row>
      <xdr:rowOff>70596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39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163323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25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45817</xdr:rowOff>
    </xdr:from>
    <xdr:to>
      <xdr:col>20</xdr:col>
      <xdr:colOff>38100</xdr:colOff>
      <xdr:row>55</xdr:row>
      <xdr:rowOff>147417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4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163944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5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135789</xdr:rowOff>
    </xdr:from>
    <xdr:to>
      <xdr:col>15</xdr:col>
      <xdr:colOff>101600</xdr:colOff>
      <xdr:row>56</xdr:row>
      <xdr:rowOff>65939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82466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4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87030</xdr:rowOff>
    </xdr:from>
    <xdr:to>
      <xdr:col>10</xdr:col>
      <xdr:colOff>165100</xdr:colOff>
      <xdr:row>57</xdr:row>
      <xdr:rowOff>17180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33707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6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115563</xdr:rowOff>
    </xdr:from>
    <xdr:to>
      <xdr:col>6</xdr:col>
      <xdr:colOff>38100</xdr:colOff>
      <xdr:row>57</xdr:row>
      <xdr:rowOff>45713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1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62240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152615</xdr:rowOff>
    </xdr:from>
    <xdr:to>
      <xdr:col>24</xdr:col>
      <xdr:colOff>63500</xdr:colOff>
      <xdr:row>78</xdr:row>
      <xdr:rowOff>28772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54265"/>
          <a:ext cx="838200" cy="4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28772</xdr:rowOff>
    </xdr:from>
    <xdr:to>
      <xdr:col>19</xdr:col>
      <xdr:colOff>177800</xdr:colOff>
      <xdr:row>78</xdr:row>
      <xdr:rowOff>69159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01872"/>
          <a:ext cx="889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158998</xdr:rowOff>
    </xdr:from>
    <xdr:to>
      <xdr:col>15</xdr:col>
      <xdr:colOff>50800</xdr:colOff>
      <xdr:row>78</xdr:row>
      <xdr:rowOff>69159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60648"/>
          <a:ext cx="889000" cy="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158998</xdr:rowOff>
    </xdr:from>
    <xdr:to>
      <xdr:col>10</xdr:col>
      <xdr:colOff>114300</xdr:colOff>
      <xdr:row>78</xdr:row>
      <xdr:rowOff>61919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60648"/>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101815</xdr:rowOff>
    </xdr:from>
    <xdr:to>
      <xdr:col>24</xdr:col>
      <xdr:colOff>114300</xdr:colOff>
      <xdr:row>78</xdr:row>
      <xdr:rowOff>31965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80242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149422</xdr:rowOff>
    </xdr:from>
    <xdr:to>
      <xdr:col>20</xdr:col>
      <xdr:colOff>38100</xdr:colOff>
      <xdr:row>78</xdr:row>
      <xdr:rowOff>79572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70699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4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18359</xdr:rowOff>
    </xdr:from>
    <xdr:to>
      <xdr:col>15</xdr:col>
      <xdr:colOff>101600</xdr:colOff>
      <xdr:row>78</xdr:row>
      <xdr:rowOff>119959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111086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108198</xdr:rowOff>
    </xdr:from>
    <xdr:to>
      <xdr:col>10</xdr:col>
      <xdr:colOff>165100</xdr:colOff>
      <xdr:row>78</xdr:row>
      <xdr:rowOff>38348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29475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0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11119</xdr:rowOff>
    </xdr:from>
    <xdr:to>
      <xdr:col>6</xdr:col>
      <xdr:colOff>38100</xdr:colOff>
      <xdr:row>78</xdr:row>
      <xdr:rowOff>112719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103846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127118</xdr:rowOff>
    </xdr:from>
    <xdr:to>
      <xdr:col>24</xdr:col>
      <xdr:colOff>63500</xdr:colOff>
      <xdr:row>97</xdr:row>
      <xdr:rowOff>150149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57768"/>
          <a:ext cx="838200" cy="2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150149</xdr:rowOff>
    </xdr:from>
    <xdr:to>
      <xdr:col>19</xdr:col>
      <xdr:colOff>177800</xdr:colOff>
      <xdr:row>98</xdr:row>
      <xdr:rowOff>3645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80799"/>
          <a:ext cx="889000" cy="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3645</xdr:rowOff>
    </xdr:from>
    <xdr:to>
      <xdr:col>15</xdr:col>
      <xdr:colOff>50800</xdr:colOff>
      <xdr:row>98</xdr:row>
      <xdr:rowOff>6931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05745"/>
          <a:ext cx="889000" cy="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167256</xdr:rowOff>
    </xdr:from>
    <xdr:to>
      <xdr:col>10</xdr:col>
      <xdr:colOff>114300</xdr:colOff>
      <xdr:row>98</xdr:row>
      <xdr:rowOff>6931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97906"/>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76318</xdr:rowOff>
    </xdr:from>
    <xdr:to>
      <xdr:col>24</xdr:col>
      <xdr:colOff>114300</xdr:colOff>
      <xdr:row>98</xdr:row>
      <xdr:rowOff>6468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54745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8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99349</xdr:rowOff>
    </xdr:from>
    <xdr:to>
      <xdr:col>20</xdr:col>
      <xdr:colOff>38100</xdr:colOff>
      <xdr:row>98</xdr:row>
      <xdr:rowOff>29499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2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20626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2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124295</xdr:rowOff>
    </xdr:from>
    <xdr:to>
      <xdr:col>15</xdr:col>
      <xdr:colOff>101600</xdr:colOff>
      <xdr:row>98</xdr:row>
      <xdr:rowOff>54445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45572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4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127581</xdr:rowOff>
    </xdr:from>
    <xdr:to>
      <xdr:col>10</xdr:col>
      <xdr:colOff>165100</xdr:colOff>
      <xdr:row>98</xdr:row>
      <xdr:rowOff>57731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48858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5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116456</xdr:rowOff>
    </xdr:from>
    <xdr:to>
      <xdr:col>6</xdr:col>
      <xdr:colOff>38100</xdr:colOff>
      <xdr:row>98</xdr:row>
      <xdr:rowOff>46606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37733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3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26301</xdr:rowOff>
    </xdr:from>
    <xdr:to>
      <xdr:col>55</xdr:col>
      <xdr:colOff>0</xdr:colOff>
      <xdr:row>34</xdr:row>
      <xdr:rowOff>41363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855601"/>
          <a:ext cx="838200" cy="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26301</xdr:rowOff>
    </xdr:from>
    <xdr:to>
      <xdr:col>50</xdr:col>
      <xdr:colOff>114300</xdr:colOff>
      <xdr:row>34</xdr:row>
      <xdr:rowOff>146453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855601"/>
          <a:ext cx="889000" cy="12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16169</xdr:rowOff>
    </xdr:from>
    <xdr:to>
      <xdr:col>45</xdr:col>
      <xdr:colOff>177800</xdr:colOff>
      <xdr:row>34</xdr:row>
      <xdr:rowOff>146453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845469"/>
          <a:ext cx="889000" cy="13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16169</xdr:rowOff>
    </xdr:from>
    <xdr:to>
      <xdr:col>41</xdr:col>
      <xdr:colOff>50800</xdr:colOff>
      <xdr:row>35</xdr:row>
      <xdr:rowOff>111763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845469"/>
          <a:ext cx="889000" cy="26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10321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162013</xdr:rowOff>
    </xdr:from>
    <xdr:to>
      <xdr:col>55</xdr:col>
      <xdr:colOff>50800</xdr:colOff>
      <xdr:row>34</xdr:row>
      <xdr:rowOff>92163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13440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67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146951</xdr:rowOff>
    </xdr:from>
    <xdr:to>
      <xdr:col>50</xdr:col>
      <xdr:colOff>165100</xdr:colOff>
      <xdr:row>34</xdr:row>
      <xdr:rowOff>77101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0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93628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58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95653</xdr:rowOff>
    </xdr:from>
    <xdr:to>
      <xdr:col>46</xdr:col>
      <xdr:colOff>38100</xdr:colOff>
      <xdr:row>35</xdr:row>
      <xdr:rowOff>25803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42330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0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136819</xdr:rowOff>
    </xdr:from>
    <xdr:to>
      <xdr:col>41</xdr:col>
      <xdr:colOff>101600</xdr:colOff>
      <xdr:row>34</xdr:row>
      <xdr:rowOff>66969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79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83496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56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60963</xdr:rowOff>
    </xdr:from>
    <xdr:to>
      <xdr:col>36</xdr:col>
      <xdr:colOff>165100</xdr:colOff>
      <xdr:row>35</xdr:row>
      <xdr:rowOff>162563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7640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47428</xdr:rowOff>
    </xdr:from>
    <xdr:to>
      <xdr:col>55</xdr:col>
      <xdr:colOff>0</xdr:colOff>
      <xdr:row>56</xdr:row>
      <xdr:rowOff>142549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477178"/>
          <a:ext cx="838200" cy="26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162740</xdr:rowOff>
    </xdr:from>
    <xdr:to>
      <xdr:col>50</xdr:col>
      <xdr:colOff>114300</xdr:colOff>
      <xdr:row>56</xdr:row>
      <xdr:rowOff>142549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92490"/>
          <a:ext cx="889000" cy="15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162740</xdr:rowOff>
    </xdr:from>
    <xdr:to>
      <xdr:col>45</xdr:col>
      <xdr:colOff>177800</xdr:colOff>
      <xdr:row>56</xdr:row>
      <xdr:rowOff>60982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92490"/>
          <a:ext cx="889000" cy="6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56547</xdr:rowOff>
    </xdr:from>
    <xdr:to>
      <xdr:col>41</xdr:col>
      <xdr:colOff>50800</xdr:colOff>
      <xdr:row>56</xdr:row>
      <xdr:rowOff>60982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57747"/>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168078</xdr:rowOff>
    </xdr:from>
    <xdr:to>
      <xdr:col>55</xdr:col>
      <xdr:colOff>50800</xdr:colOff>
      <xdr:row>55</xdr:row>
      <xdr:rowOff>98228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19505</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7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91749</xdr:rowOff>
    </xdr:from>
    <xdr:to>
      <xdr:col>50</xdr:col>
      <xdr:colOff>165100</xdr:colOff>
      <xdr:row>57</xdr:row>
      <xdr:rowOff>21899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13026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78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111940</xdr:rowOff>
    </xdr:from>
    <xdr:to>
      <xdr:col>46</xdr:col>
      <xdr:colOff>38100</xdr:colOff>
      <xdr:row>56</xdr:row>
      <xdr:rowOff>42090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4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58617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31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10182</xdr:rowOff>
    </xdr:from>
    <xdr:to>
      <xdr:col>41</xdr:col>
      <xdr:colOff>101600</xdr:colOff>
      <xdr:row>56</xdr:row>
      <xdr:rowOff>111782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1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128309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38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5747</xdr:rowOff>
    </xdr:from>
    <xdr:to>
      <xdr:col>36</xdr:col>
      <xdr:colOff>165100</xdr:colOff>
      <xdr:row>56</xdr:row>
      <xdr:rowOff>107347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123874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38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103412</xdr:rowOff>
    </xdr:from>
    <xdr:to>
      <xdr:col>55</xdr:col>
      <xdr:colOff>0</xdr:colOff>
      <xdr:row>78</xdr:row>
      <xdr:rowOff>121549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76512"/>
          <a:ext cx="8382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118563</xdr:rowOff>
    </xdr:from>
    <xdr:to>
      <xdr:col>50</xdr:col>
      <xdr:colOff>114300</xdr:colOff>
      <xdr:row>78</xdr:row>
      <xdr:rowOff>121549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977313"/>
          <a:ext cx="889000" cy="5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22698</xdr:rowOff>
    </xdr:from>
    <xdr:to>
      <xdr:col>45</xdr:col>
      <xdr:colOff>177800</xdr:colOff>
      <xdr:row>75</xdr:row>
      <xdr:rowOff>118563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881448"/>
          <a:ext cx="889000" cy="9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22698</xdr:rowOff>
    </xdr:from>
    <xdr:to>
      <xdr:col>41</xdr:col>
      <xdr:colOff>50800</xdr:colOff>
      <xdr:row>77</xdr:row>
      <xdr:rowOff>4012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881448"/>
          <a:ext cx="889000" cy="32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52612</xdr:rowOff>
    </xdr:from>
    <xdr:to>
      <xdr:col>55</xdr:col>
      <xdr:colOff>50800</xdr:colOff>
      <xdr:row>78</xdr:row>
      <xdr:rowOff>154212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138989</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70749</xdr:rowOff>
    </xdr:from>
    <xdr:to>
      <xdr:col>50</xdr:col>
      <xdr:colOff>165100</xdr:colOff>
      <xdr:row>79</xdr:row>
      <xdr:rowOff>899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4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163476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3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67763</xdr:rowOff>
    </xdr:from>
    <xdr:to>
      <xdr:col>46</xdr:col>
      <xdr:colOff>38100</xdr:colOff>
      <xdr:row>75</xdr:row>
      <xdr:rowOff>169363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92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14440</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270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143348</xdr:rowOff>
    </xdr:from>
    <xdr:to>
      <xdr:col>41</xdr:col>
      <xdr:colOff>101600</xdr:colOff>
      <xdr:row>75</xdr:row>
      <xdr:rowOff>73498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83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90025</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260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124662</xdr:rowOff>
    </xdr:from>
    <xdr:to>
      <xdr:col>36</xdr:col>
      <xdr:colOff>165100</xdr:colOff>
      <xdr:row>77</xdr:row>
      <xdr:rowOff>54812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1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71339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9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157493</xdr:rowOff>
    </xdr:from>
    <xdr:to>
      <xdr:col>55</xdr:col>
      <xdr:colOff>0</xdr:colOff>
      <xdr:row>95</xdr:row>
      <xdr:rowOff>126084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102343"/>
          <a:ext cx="838200" cy="3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126084</xdr:rowOff>
    </xdr:from>
    <xdr:to>
      <xdr:col>50</xdr:col>
      <xdr:colOff>114300</xdr:colOff>
      <xdr:row>97</xdr:row>
      <xdr:rowOff>25039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13834"/>
          <a:ext cx="889000" cy="24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25039</xdr:rowOff>
    </xdr:from>
    <xdr:to>
      <xdr:col>45</xdr:col>
      <xdr:colOff>177800</xdr:colOff>
      <xdr:row>98</xdr:row>
      <xdr:rowOff>32750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55689"/>
          <a:ext cx="889000" cy="17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93244</xdr:rowOff>
    </xdr:from>
    <xdr:to>
      <xdr:col>41</xdr:col>
      <xdr:colOff>50800</xdr:colOff>
      <xdr:row>98</xdr:row>
      <xdr:rowOff>32750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552444"/>
          <a:ext cx="889000" cy="28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106693</xdr:rowOff>
    </xdr:from>
    <xdr:to>
      <xdr:col>55</xdr:col>
      <xdr:colOff>50800</xdr:colOff>
      <xdr:row>94</xdr:row>
      <xdr:rowOff>36843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05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129570</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90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75284</xdr:rowOff>
    </xdr:from>
    <xdr:to>
      <xdr:col>50</xdr:col>
      <xdr:colOff>165100</xdr:colOff>
      <xdr:row>96</xdr:row>
      <xdr:rowOff>5434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6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21961</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13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145689</xdr:rowOff>
    </xdr:from>
    <xdr:to>
      <xdr:col>46</xdr:col>
      <xdr:colOff>38100</xdr:colOff>
      <xdr:row>97</xdr:row>
      <xdr:rowOff>75839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0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66966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69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153400</xdr:rowOff>
    </xdr:from>
    <xdr:to>
      <xdr:col>41</xdr:col>
      <xdr:colOff>101600</xdr:colOff>
      <xdr:row>98</xdr:row>
      <xdr:rowOff>83550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8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74677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7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42444</xdr:rowOff>
    </xdr:from>
    <xdr:to>
      <xdr:col>36</xdr:col>
      <xdr:colOff>165100</xdr:colOff>
      <xdr:row>96</xdr:row>
      <xdr:rowOff>144044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0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160571</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627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78046</xdr:rowOff>
    </xdr:from>
    <xdr:to>
      <xdr:col>85</xdr:col>
      <xdr:colOff>127000</xdr:colOff>
      <xdr:row>37</xdr:row>
      <xdr:rowOff>100160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078796"/>
          <a:ext cx="838200" cy="36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108298</xdr:rowOff>
    </xdr:from>
    <xdr:to>
      <xdr:col>81</xdr:col>
      <xdr:colOff>50800</xdr:colOff>
      <xdr:row>35</xdr:row>
      <xdr:rowOff>78046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5594698"/>
          <a:ext cx="889000" cy="48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108298</xdr:rowOff>
    </xdr:from>
    <xdr:to>
      <xdr:col>76</xdr:col>
      <xdr:colOff>114300</xdr:colOff>
      <xdr:row>32</xdr:row>
      <xdr:rowOff>109936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5594698"/>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109936</xdr:rowOff>
    </xdr:from>
    <xdr:to>
      <xdr:col>71</xdr:col>
      <xdr:colOff>177800</xdr:colOff>
      <xdr:row>35</xdr:row>
      <xdr:rowOff>133589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5596336"/>
          <a:ext cx="889000" cy="53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117619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132158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49360</xdr:rowOff>
    </xdr:from>
    <xdr:to>
      <xdr:col>85</xdr:col>
      <xdr:colOff>177800</xdr:colOff>
      <xdr:row>37</xdr:row>
      <xdr:rowOff>150960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39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72237</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24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27246</xdr:rowOff>
    </xdr:from>
    <xdr:to>
      <xdr:col>81</xdr:col>
      <xdr:colOff>101600</xdr:colOff>
      <xdr:row>35</xdr:row>
      <xdr:rowOff>128846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0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145373</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58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57498</xdr:rowOff>
    </xdr:from>
    <xdr:to>
      <xdr:col>76</xdr:col>
      <xdr:colOff>165100</xdr:colOff>
      <xdr:row>32</xdr:row>
      <xdr:rowOff>159098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554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4175</xdr:rowOff>
    </xdr:from>
    <xdr:ext cx="59901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292795" y="531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59136</xdr:rowOff>
    </xdr:from>
    <xdr:to>
      <xdr:col>72</xdr:col>
      <xdr:colOff>38100</xdr:colOff>
      <xdr:row>32</xdr:row>
      <xdr:rowOff>160736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554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5813</xdr:rowOff>
    </xdr:from>
    <xdr:ext cx="59901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03795" y="532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82789</xdr:rowOff>
    </xdr:from>
    <xdr:to>
      <xdr:col>67</xdr:col>
      <xdr:colOff>101600</xdr:colOff>
      <xdr:row>36</xdr:row>
      <xdr:rowOff>12939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29466</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585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88033</xdr:rowOff>
    </xdr:from>
    <xdr:to>
      <xdr:col>85</xdr:col>
      <xdr:colOff>127000</xdr:colOff>
      <xdr:row>75</xdr:row>
      <xdr:rowOff>138698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946783"/>
          <a:ext cx="838200" cy="5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88033</xdr:rowOff>
    </xdr:from>
    <xdr:to>
      <xdr:col>81</xdr:col>
      <xdr:colOff>50800</xdr:colOff>
      <xdr:row>75</xdr:row>
      <xdr:rowOff>123736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946783"/>
          <a:ext cx="889000" cy="3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123736</xdr:rowOff>
    </xdr:from>
    <xdr:to>
      <xdr:col>76</xdr:col>
      <xdr:colOff>114300</xdr:colOff>
      <xdr:row>75</xdr:row>
      <xdr:rowOff>163692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982486"/>
          <a:ext cx="889000" cy="3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163692</xdr:rowOff>
    </xdr:from>
    <xdr:to>
      <xdr:col>71</xdr:col>
      <xdr:colOff>177800</xdr:colOff>
      <xdr:row>76</xdr:row>
      <xdr:rowOff>20162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22442"/>
          <a:ext cx="889000" cy="2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87898</xdr:rowOff>
    </xdr:from>
    <xdr:to>
      <xdr:col>85</xdr:col>
      <xdr:colOff>177800</xdr:colOff>
      <xdr:row>76</xdr:row>
      <xdr:rowOff>18049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466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110775</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79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37233</xdr:rowOff>
    </xdr:from>
    <xdr:to>
      <xdr:col>81</xdr:col>
      <xdr:colOff>101600</xdr:colOff>
      <xdr:row>75</xdr:row>
      <xdr:rowOff>138833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155360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67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72936</xdr:rowOff>
    </xdr:from>
    <xdr:to>
      <xdr:col>76</xdr:col>
      <xdr:colOff>165100</xdr:colOff>
      <xdr:row>76</xdr:row>
      <xdr:rowOff>3085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31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19613</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70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112892</xdr:rowOff>
    </xdr:from>
    <xdr:to>
      <xdr:col>72</xdr:col>
      <xdr:colOff>38100</xdr:colOff>
      <xdr:row>76</xdr:row>
      <xdr:rowOff>43042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59569</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74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140812</xdr:rowOff>
    </xdr:from>
    <xdr:to>
      <xdr:col>67</xdr:col>
      <xdr:colOff>101600</xdr:colOff>
      <xdr:row>76</xdr:row>
      <xdr:rowOff>70962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9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87489</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77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124199</xdr:rowOff>
    </xdr:from>
    <xdr:to>
      <xdr:col>85</xdr:col>
      <xdr:colOff>127000</xdr:colOff>
      <xdr:row>97</xdr:row>
      <xdr:rowOff>170914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54849"/>
          <a:ext cx="838200" cy="4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124199</xdr:rowOff>
    </xdr:from>
    <xdr:to>
      <xdr:col>81</xdr:col>
      <xdr:colOff>50800</xdr:colOff>
      <xdr:row>97</xdr:row>
      <xdr:rowOff>166319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54849"/>
          <a:ext cx="889000" cy="4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55319</xdr:rowOff>
    </xdr:from>
    <xdr:to>
      <xdr:col>76</xdr:col>
      <xdr:colOff>114300</xdr:colOff>
      <xdr:row>97</xdr:row>
      <xdr:rowOff>166319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85969"/>
          <a:ext cx="889000" cy="11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55319</xdr:rowOff>
    </xdr:from>
    <xdr:to>
      <xdr:col>71</xdr:col>
      <xdr:colOff>177800</xdr:colOff>
      <xdr:row>97</xdr:row>
      <xdr:rowOff>158175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85969"/>
          <a:ext cx="889000" cy="10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120114</xdr:rowOff>
    </xdr:from>
    <xdr:to>
      <xdr:col>85</xdr:col>
      <xdr:colOff>177800</xdr:colOff>
      <xdr:row>98</xdr:row>
      <xdr:rowOff>50264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5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98541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2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73399</xdr:rowOff>
    </xdr:from>
    <xdr:to>
      <xdr:col>81</xdr:col>
      <xdr:colOff>101600</xdr:colOff>
      <xdr:row>98</xdr:row>
      <xdr:rowOff>3549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20076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47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115519</xdr:rowOff>
    </xdr:from>
    <xdr:to>
      <xdr:col>76</xdr:col>
      <xdr:colOff>165100</xdr:colOff>
      <xdr:row>98</xdr:row>
      <xdr:rowOff>45669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4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36796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3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4519</xdr:rowOff>
    </xdr:from>
    <xdr:to>
      <xdr:col>72</xdr:col>
      <xdr:colOff>38100</xdr:colOff>
      <xdr:row>97</xdr:row>
      <xdr:rowOff>106119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3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122646</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41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107375</xdr:rowOff>
    </xdr:from>
    <xdr:to>
      <xdr:col>67</xdr:col>
      <xdr:colOff>101600</xdr:colOff>
      <xdr:row>98</xdr:row>
      <xdr:rowOff>37525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3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54052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1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135928</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102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135928</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5102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85128</xdr:rowOff>
    </xdr:from>
    <xdr:to>
      <xdr:col>107</xdr:col>
      <xdr:colOff>101600</xdr:colOff>
      <xdr:row>39</xdr:row>
      <xdr:rowOff>15278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6405</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692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131604</xdr:rowOff>
    </xdr:from>
    <xdr:to>
      <xdr:col>116</xdr:col>
      <xdr:colOff>63500</xdr:colOff>
      <xdr:row>58</xdr:row>
      <xdr:rowOff>133852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75704"/>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131604</xdr:rowOff>
    </xdr:from>
    <xdr:to>
      <xdr:col>111</xdr:col>
      <xdr:colOff>177800</xdr:colOff>
      <xdr:row>59</xdr:row>
      <xdr:rowOff>28753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75704"/>
          <a:ext cx="889000" cy="6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136995</xdr:rowOff>
    </xdr:from>
    <xdr:to>
      <xdr:col>107</xdr:col>
      <xdr:colOff>50800</xdr:colOff>
      <xdr:row>59</xdr:row>
      <xdr:rowOff>28753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81095"/>
          <a:ext cx="8890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136995</xdr:rowOff>
    </xdr:from>
    <xdr:to>
      <xdr:col>102</xdr:col>
      <xdr:colOff>114300</xdr:colOff>
      <xdr:row>59</xdr:row>
      <xdr:rowOff>22199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81095"/>
          <a:ext cx="889000" cy="5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83052</xdr:rowOff>
    </xdr:from>
    <xdr:to>
      <xdr:col>116</xdr:col>
      <xdr:colOff>114300</xdr:colOff>
      <xdr:row>59</xdr:row>
      <xdr:rowOff>13202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2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14006</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80804</xdr:rowOff>
    </xdr:from>
    <xdr:to>
      <xdr:col>112</xdr:col>
      <xdr:colOff>38100</xdr:colOff>
      <xdr:row>59</xdr:row>
      <xdr:rowOff>10954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2081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149403</xdr:rowOff>
    </xdr:from>
    <xdr:to>
      <xdr:col>107</xdr:col>
      <xdr:colOff>101600</xdr:colOff>
      <xdr:row>59</xdr:row>
      <xdr:rowOff>79553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70680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8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86195</xdr:rowOff>
    </xdr:from>
    <xdr:to>
      <xdr:col>102</xdr:col>
      <xdr:colOff>165100</xdr:colOff>
      <xdr:row>59</xdr:row>
      <xdr:rowOff>16345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7472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142849</xdr:rowOff>
    </xdr:from>
    <xdr:to>
      <xdr:col>98</xdr:col>
      <xdr:colOff>38100</xdr:colOff>
      <xdr:row>59</xdr:row>
      <xdr:rowOff>72999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64126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30079</xdr:rowOff>
    </xdr:from>
    <xdr:to>
      <xdr:col>116</xdr:col>
      <xdr:colOff>63500</xdr:colOff>
      <xdr:row>75</xdr:row>
      <xdr:rowOff>18374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717379"/>
          <a:ext cx="838200" cy="15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30079</xdr:rowOff>
    </xdr:from>
    <xdr:to>
      <xdr:col>111</xdr:col>
      <xdr:colOff>177800</xdr:colOff>
      <xdr:row>74</xdr:row>
      <xdr:rowOff>91526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17379"/>
          <a:ext cx="889000" cy="6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91526</xdr:rowOff>
    </xdr:from>
    <xdr:to>
      <xdr:col>107</xdr:col>
      <xdr:colOff>50800</xdr:colOff>
      <xdr:row>74</xdr:row>
      <xdr:rowOff>111461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78826"/>
          <a:ext cx="889000" cy="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111461</xdr:rowOff>
    </xdr:from>
    <xdr:to>
      <xdr:col>102</xdr:col>
      <xdr:colOff>114300</xdr:colOff>
      <xdr:row>74</xdr:row>
      <xdr:rowOff>134785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98761"/>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139024</xdr:rowOff>
    </xdr:from>
    <xdr:to>
      <xdr:col>116</xdr:col>
      <xdr:colOff>114300</xdr:colOff>
      <xdr:row>75</xdr:row>
      <xdr:rowOff>69174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2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161901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7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150729</xdr:rowOff>
    </xdr:from>
    <xdr:to>
      <xdr:col>112</xdr:col>
      <xdr:colOff>38100</xdr:colOff>
      <xdr:row>74</xdr:row>
      <xdr:rowOff>80879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6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97406</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44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40726</xdr:rowOff>
    </xdr:from>
    <xdr:to>
      <xdr:col>107</xdr:col>
      <xdr:colOff>101600</xdr:colOff>
      <xdr:row>74</xdr:row>
      <xdr:rowOff>142326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158853</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50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60661</xdr:rowOff>
    </xdr:from>
    <xdr:to>
      <xdr:col>102</xdr:col>
      <xdr:colOff>165100</xdr:colOff>
      <xdr:row>74</xdr:row>
      <xdr:rowOff>162261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7338</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52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83985</xdr:rowOff>
    </xdr:from>
    <xdr:to>
      <xdr:col>98</xdr:col>
      <xdr:colOff>38100</xdr:colOff>
      <xdr:row>75</xdr:row>
      <xdr:rowOff>14135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30662</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54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　歳出決算総額は、住民一人当たり</a:t>
          </a:r>
          <a:r>
            <a:rPr kumimoji="1" lang="en-US" altLang="ja-JP" sz="1050">
              <a:solidFill>
                <a:sysClr val="windowText" lastClr="000000"/>
              </a:solidFill>
              <a:effectLst/>
              <a:latin typeface="+mn-lt"/>
              <a:ea typeface="+mn-ea"/>
              <a:cs typeface="+mn-cs"/>
            </a:rPr>
            <a:t>1,507,000</a:t>
          </a:r>
          <a:r>
            <a:rPr kumimoji="1" lang="ja-JP" altLang="ja-JP" sz="1050">
              <a:solidFill>
                <a:sysClr val="windowText" lastClr="000000"/>
              </a:solidFill>
              <a:effectLst/>
              <a:latin typeface="+mn-lt"/>
              <a:ea typeface="+mn-ea"/>
              <a:cs typeface="+mn-cs"/>
            </a:rPr>
            <a:t>円となっている。人口減少が激しいため住民一人当たりのコストは増加傾向にある。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主な構成項目である人件費は</a:t>
          </a:r>
          <a:r>
            <a:rPr kumimoji="1" lang="en-US" altLang="ja-JP" sz="1050">
              <a:solidFill>
                <a:sysClr val="windowText" lastClr="000000"/>
              </a:solidFill>
              <a:effectLst/>
              <a:latin typeface="+mn-lt"/>
              <a:ea typeface="+mn-ea"/>
              <a:cs typeface="+mn-cs"/>
            </a:rPr>
            <a:t>174,429</a:t>
          </a:r>
          <a:r>
            <a:rPr kumimoji="1" lang="ja-JP" altLang="ja-JP" sz="1050">
              <a:solidFill>
                <a:sysClr val="windowText" lastClr="000000"/>
              </a:solidFill>
              <a:effectLst/>
              <a:latin typeface="+mn-lt"/>
              <a:ea typeface="+mn-ea"/>
              <a:cs typeface="+mn-cs"/>
            </a:rPr>
            <a:t>円となっており、定員適正化計画による人件費抑制効果が現れ、令和</a:t>
          </a:r>
          <a:r>
            <a:rPr kumimoji="1" lang="ja-JP" altLang="en-US" sz="1050" baseline="0">
              <a:solidFill>
                <a:sysClr val="windowText" lastClr="000000"/>
              </a:solidFill>
              <a:effectLst/>
              <a:latin typeface="+mn-lt"/>
              <a:ea typeface="+mn-ea"/>
              <a:cs typeface="+mn-cs"/>
            </a:rPr>
            <a:t>５</a:t>
          </a:r>
          <a:r>
            <a:rPr kumimoji="1" lang="ja-JP" altLang="ja-JP" sz="1050">
              <a:solidFill>
                <a:sysClr val="windowText" lastClr="000000"/>
              </a:solidFill>
              <a:effectLst/>
              <a:latin typeface="+mn-lt"/>
              <a:ea typeface="+mn-ea"/>
              <a:cs typeface="+mn-cs"/>
            </a:rPr>
            <a:t>年度は類似団体平均と同程度となっている。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物件費は</a:t>
          </a:r>
          <a:r>
            <a:rPr kumimoji="1" lang="en-US" altLang="ja-JP" sz="1050">
              <a:solidFill>
                <a:sysClr val="windowText" lastClr="000000"/>
              </a:solidFill>
              <a:effectLst/>
              <a:latin typeface="+mn-lt"/>
              <a:ea typeface="+mn-ea"/>
              <a:cs typeface="+mn-cs"/>
            </a:rPr>
            <a:t>286,471</a:t>
          </a:r>
          <a:r>
            <a:rPr kumimoji="1" lang="ja-JP" altLang="ja-JP" sz="1050">
              <a:solidFill>
                <a:sysClr val="windowText" lastClr="000000"/>
              </a:solidFill>
              <a:effectLst/>
              <a:latin typeface="+mn-lt"/>
              <a:ea typeface="+mn-ea"/>
              <a:cs typeface="+mn-cs"/>
            </a:rPr>
            <a:t>円と類似団体平均を大幅に上回っており、施設の集約等の再配置検討が急務である。公債費は</a:t>
          </a:r>
          <a:r>
            <a:rPr kumimoji="1" lang="en-US" altLang="ja-JP" sz="1050">
              <a:solidFill>
                <a:sysClr val="windowText" lastClr="000000"/>
              </a:solidFill>
              <a:effectLst/>
              <a:latin typeface="+mn-lt"/>
              <a:ea typeface="+mn-ea"/>
              <a:cs typeface="+mn-cs"/>
            </a:rPr>
            <a:t>155,263</a:t>
          </a:r>
          <a:r>
            <a:rPr kumimoji="1" lang="ja-JP" altLang="ja-JP" sz="1050">
              <a:solidFill>
                <a:sysClr val="windowText" lastClr="000000"/>
              </a:solidFill>
              <a:effectLst/>
              <a:latin typeface="+mn-lt"/>
              <a:ea typeface="+mn-ea"/>
              <a:cs typeface="+mn-cs"/>
            </a:rPr>
            <a:t>円となっており類似団体平均を上回っているが、平成</a:t>
          </a:r>
          <a:r>
            <a:rPr kumimoji="1" lang="en-US" altLang="ja-JP" sz="1050">
              <a:solidFill>
                <a:sysClr val="windowText" lastClr="000000"/>
              </a:solidFill>
              <a:effectLst/>
              <a:latin typeface="+mn-lt"/>
              <a:ea typeface="+mn-ea"/>
              <a:cs typeface="+mn-cs"/>
            </a:rPr>
            <a:t>30</a:t>
          </a:r>
          <a:r>
            <a:rPr kumimoji="1" lang="ja-JP" altLang="ja-JP" sz="1050">
              <a:solidFill>
                <a:sysClr val="windowText" lastClr="000000"/>
              </a:solidFill>
              <a:effectLst/>
              <a:latin typeface="+mn-lt"/>
              <a:ea typeface="+mn-ea"/>
              <a:cs typeface="+mn-cs"/>
            </a:rPr>
            <a:t>年度に実施した繰上償還の効果により、圧縮することができている。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補助費等は</a:t>
          </a:r>
          <a:r>
            <a:rPr kumimoji="1" lang="en-US" altLang="ja-JP" sz="1050">
              <a:solidFill>
                <a:sysClr val="windowText" lastClr="000000"/>
              </a:solidFill>
              <a:effectLst/>
              <a:latin typeface="+mn-lt"/>
              <a:ea typeface="+mn-ea"/>
              <a:cs typeface="+mn-cs"/>
            </a:rPr>
            <a:t>343,017</a:t>
          </a:r>
          <a:r>
            <a:rPr kumimoji="1" lang="ja-JP" altLang="ja-JP" sz="1050">
              <a:solidFill>
                <a:sysClr val="windowText" lastClr="000000"/>
              </a:solidFill>
              <a:effectLst/>
              <a:latin typeface="+mn-lt"/>
              <a:ea typeface="+mn-ea"/>
              <a:cs typeface="+mn-cs"/>
            </a:rPr>
            <a:t>円で</a:t>
          </a:r>
          <a:r>
            <a:rPr kumimoji="1" lang="ja-JP" altLang="en-US" sz="1050">
              <a:solidFill>
                <a:sysClr val="windowText" lastClr="000000"/>
              </a:solidFill>
              <a:effectLst/>
              <a:latin typeface="+mn-lt"/>
              <a:ea typeface="+mn-ea"/>
              <a:cs typeface="+mn-cs"/>
            </a:rPr>
            <a:t>前年度より減少したが、</a:t>
          </a:r>
          <a:r>
            <a:rPr kumimoji="1" lang="ja-JP" altLang="ja-JP" sz="1050">
              <a:solidFill>
                <a:sysClr val="windowText" lastClr="000000"/>
              </a:solidFill>
              <a:effectLst/>
              <a:latin typeface="+mn-lt"/>
              <a:ea typeface="+mn-ea"/>
              <a:cs typeface="+mn-cs"/>
            </a:rPr>
            <a:t>依然として類似団体平均を上回っている。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普通建設事業費は</a:t>
          </a:r>
          <a:r>
            <a:rPr kumimoji="1" lang="en-US" altLang="ja-JP" sz="1050">
              <a:solidFill>
                <a:sysClr val="windowText" lastClr="000000"/>
              </a:solidFill>
              <a:effectLst/>
              <a:latin typeface="+mn-lt"/>
              <a:ea typeface="+mn-ea"/>
              <a:cs typeface="+mn-cs"/>
            </a:rPr>
            <a:t>272,291</a:t>
          </a:r>
          <a:r>
            <a:rPr kumimoji="1" lang="ja-JP" altLang="en-US" sz="1050">
              <a:solidFill>
                <a:sysClr val="windowText" lastClr="000000"/>
              </a:solidFill>
              <a:effectLst/>
              <a:latin typeface="+mn-lt"/>
              <a:ea typeface="+mn-ea"/>
              <a:cs typeface="+mn-cs"/>
            </a:rPr>
            <a:t>円と大幅に増加した。既存施設の更新整備の大幅な増加によるものであり、類似団体平均を大きく上回っている。</a:t>
          </a:r>
          <a:endParaRPr lang="ja-JP" altLang="ja-JP" sz="105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8,034
7,886
381.98
12,843,815
12,114,287
644,159
6,336,251
12,195,693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83185</xdr:rowOff>
    </xdr:from>
    <xdr:to>
      <xdr:col>24</xdr:col>
      <xdr:colOff>63500</xdr:colOff>
      <xdr:row>36</xdr:row>
      <xdr:rowOff>138684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5385"/>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138684</xdr:rowOff>
    </xdr:from>
    <xdr:to>
      <xdr:col>19</xdr:col>
      <xdr:colOff>177800</xdr:colOff>
      <xdr:row>37</xdr:row>
      <xdr:rowOff>78613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0884"/>
          <a:ext cx="889000" cy="1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122428</xdr:rowOff>
    </xdr:from>
    <xdr:to>
      <xdr:col>15</xdr:col>
      <xdr:colOff>50800</xdr:colOff>
      <xdr:row>37</xdr:row>
      <xdr:rowOff>78613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94628"/>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122428</xdr:rowOff>
    </xdr:from>
    <xdr:to>
      <xdr:col>10</xdr:col>
      <xdr:colOff>114300</xdr:colOff>
      <xdr:row>36</xdr:row>
      <xdr:rowOff>149352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94628"/>
          <a:ext cx="8890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32385</xdr:rowOff>
    </xdr:from>
    <xdr:to>
      <xdr:col>24</xdr:col>
      <xdr:colOff>114300</xdr:colOff>
      <xdr:row>36</xdr:row>
      <xdr:rowOff>133985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87884</xdr:rowOff>
    </xdr:from>
    <xdr:to>
      <xdr:col>20</xdr:col>
      <xdr:colOff>38100</xdr:colOff>
      <xdr:row>37</xdr:row>
      <xdr:rowOff>18034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9161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27813</xdr:rowOff>
    </xdr:from>
    <xdr:to>
      <xdr:col>15</xdr:col>
      <xdr:colOff>101600</xdr:colOff>
      <xdr:row>37</xdr:row>
      <xdr:rowOff>129413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120540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71628</xdr:rowOff>
    </xdr:from>
    <xdr:to>
      <xdr:col>10</xdr:col>
      <xdr:colOff>165100</xdr:colOff>
      <xdr:row>37</xdr:row>
      <xdr:rowOff>1778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164355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98552</xdr:rowOff>
    </xdr:from>
    <xdr:to>
      <xdr:col>6</xdr:col>
      <xdr:colOff>38100</xdr:colOff>
      <xdr:row>37</xdr:row>
      <xdr:rowOff>28702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19829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7035</xdr:rowOff>
    </xdr:from>
    <xdr:to>
      <xdr:col>24</xdr:col>
      <xdr:colOff>63500</xdr:colOff>
      <xdr:row>56</xdr:row>
      <xdr:rowOff>70557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08235"/>
          <a:ext cx="838200" cy="6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68928</xdr:rowOff>
    </xdr:from>
    <xdr:to>
      <xdr:col>19</xdr:col>
      <xdr:colOff>177800</xdr:colOff>
      <xdr:row>56</xdr:row>
      <xdr:rowOff>7035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498678"/>
          <a:ext cx="889000" cy="10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138095</xdr:rowOff>
    </xdr:from>
    <xdr:to>
      <xdr:col>15</xdr:col>
      <xdr:colOff>50800</xdr:colOff>
      <xdr:row>55</xdr:row>
      <xdr:rowOff>68928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396395"/>
          <a:ext cx="889000" cy="10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138095</xdr:rowOff>
    </xdr:from>
    <xdr:to>
      <xdr:col>10</xdr:col>
      <xdr:colOff>114300</xdr:colOff>
      <xdr:row>56</xdr:row>
      <xdr:rowOff>68395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396395"/>
          <a:ext cx="889000" cy="27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19757</xdr:rowOff>
    </xdr:from>
    <xdr:to>
      <xdr:col>24</xdr:col>
      <xdr:colOff>114300</xdr:colOff>
      <xdr:row>56</xdr:row>
      <xdr:rowOff>121357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42634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7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127685</xdr:rowOff>
    </xdr:from>
    <xdr:to>
      <xdr:col>20</xdr:col>
      <xdr:colOff>38100</xdr:colOff>
      <xdr:row>56</xdr:row>
      <xdr:rowOff>57835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74362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3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18128</xdr:rowOff>
    </xdr:from>
    <xdr:to>
      <xdr:col>15</xdr:col>
      <xdr:colOff>101600</xdr:colOff>
      <xdr:row>55</xdr:row>
      <xdr:rowOff>119728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136255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22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87295</xdr:rowOff>
    </xdr:from>
    <xdr:to>
      <xdr:col>10</xdr:col>
      <xdr:colOff>165100</xdr:colOff>
      <xdr:row>55</xdr:row>
      <xdr:rowOff>17445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34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33972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17595</xdr:rowOff>
    </xdr:from>
    <xdr:to>
      <xdr:col>6</xdr:col>
      <xdr:colOff>38100</xdr:colOff>
      <xdr:row>56</xdr:row>
      <xdr:rowOff>119195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135722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39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109223</xdr:rowOff>
    </xdr:from>
    <xdr:to>
      <xdr:col>24</xdr:col>
      <xdr:colOff>63500</xdr:colOff>
      <xdr:row>74</xdr:row>
      <xdr:rowOff>123739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53623"/>
          <a:ext cx="838200" cy="3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123739</xdr:rowOff>
    </xdr:from>
    <xdr:to>
      <xdr:col>19</xdr:col>
      <xdr:colOff>177800</xdr:colOff>
      <xdr:row>75</xdr:row>
      <xdr:rowOff>5621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11039"/>
          <a:ext cx="889000" cy="5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122966</xdr:rowOff>
    </xdr:from>
    <xdr:to>
      <xdr:col>15</xdr:col>
      <xdr:colOff>50800</xdr:colOff>
      <xdr:row>75</xdr:row>
      <xdr:rowOff>5621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10266"/>
          <a:ext cx="889000" cy="5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122966</xdr:rowOff>
    </xdr:from>
    <xdr:to>
      <xdr:col>10</xdr:col>
      <xdr:colOff>114300</xdr:colOff>
      <xdr:row>75</xdr:row>
      <xdr:rowOff>96500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10266"/>
          <a:ext cx="889000" cy="14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58423</xdr:rowOff>
    </xdr:from>
    <xdr:to>
      <xdr:col>24</xdr:col>
      <xdr:colOff>114300</xdr:colOff>
      <xdr:row>72</xdr:row>
      <xdr:rowOff>160023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0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144800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1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72939</xdr:rowOff>
    </xdr:from>
    <xdr:to>
      <xdr:col>20</xdr:col>
      <xdr:colOff>38100</xdr:colOff>
      <xdr:row>75</xdr:row>
      <xdr:rowOff>3089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19616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3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126271</xdr:rowOff>
    </xdr:from>
    <xdr:to>
      <xdr:col>15</xdr:col>
      <xdr:colOff>101600</xdr:colOff>
      <xdr:row>75</xdr:row>
      <xdr:rowOff>56421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1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72948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72166</xdr:rowOff>
    </xdr:from>
    <xdr:to>
      <xdr:col>10</xdr:col>
      <xdr:colOff>165100</xdr:colOff>
      <xdr:row>75</xdr:row>
      <xdr:rowOff>2316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18843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3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45700</xdr:rowOff>
    </xdr:from>
    <xdr:to>
      <xdr:col>6</xdr:col>
      <xdr:colOff>38100</xdr:colOff>
      <xdr:row>75</xdr:row>
      <xdr:rowOff>147300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163827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7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68247</xdr:rowOff>
    </xdr:from>
    <xdr:to>
      <xdr:col>24</xdr:col>
      <xdr:colOff>63500</xdr:colOff>
      <xdr:row>94</xdr:row>
      <xdr:rowOff>131897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184547"/>
          <a:ext cx="838200" cy="6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131897</xdr:rowOff>
    </xdr:from>
    <xdr:to>
      <xdr:col>19</xdr:col>
      <xdr:colOff>177800</xdr:colOff>
      <xdr:row>95</xdr:row>
      <xdr:rowOff>21785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248197"/>
          <a:ext cx="889000" cy="6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21785</xdr:rowOff>
    </xdr:from>
    <xdr:to>
      <xdr:col>15</xdr:col>
      <xdr:colOff>50800</xdr:colOff>
      <xdr:row>95</xdr:row>
      <xdr:rowOff>169979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09535"/>
          <a:ext cx="889000" cy="1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169979</xdr:rowOff>
    </xdr:from>
    <xdr:to>
      <xdr:col>10</xdr:col>
      <xdr:colOff>114300</xdr:colOff>
      <xdr:row>96</xdr:row>
      <xdr:rowOff>31401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57729"/>
          <a:ext cx="889000" cy="3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17447</xdr:rowOff>
    </xdr:from>
    <xdr:to>
      <xdr:col>24</xdr:col>
      <xdr:colOff>114300</xdr:colOff>
      <xdr:row>94</xdr:row>
      <xdr:rowOff>119047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1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40324</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598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81097</xdr:rowOff>
    </xdr:from>
    <xdr:to>
      <xdr:col>20</xdr:col>
      <xdr:colOff>38100</xdr:colOff>
      <xdr:row>95</xdr:row>
      <xdr:rowOff>11247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19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27774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597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142435</xdr:rowOff>
    </xdr:from>
    <xdr:to>
      <xdr:col>15</xdr:col>
      <xdr:colOff>101600</xdr:colOff>
      <xdr:row>95</xdr:row>
      <xdr:rowOff>72585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5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89112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03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119179</xdr:rowOff>
    </xdr:from>
    <xdr:to>
      <xdr:col>10</xdr:col>
      <xdr:colOff>165100</xdr:colOff>
      <xdr:row>96</xdr:row>
      <xdr:rowOff>49329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0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65856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18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152051</xdr:rowOff>
    </xdr:from>
    <xdr:to>
      <xdr:col>6</xdr:col>
      <xdr:colOff>38100</xdr:colOff>
      <xdr:row>96</xdr:row>
      <xdr:rowOff>82201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98728</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21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93152</xdr:rowOff>
    </xdr:from>
    <xdr:to>
      <xdr:col>55</xdr:col>
      <xdr:colOff>0</xdr:colOff>
      <xdr:row>56</xdr:row>
      <xdr:rowOff>6641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22902"/>
          <a:ext cx="838200" cy="8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6641</xdr:rowOff>
    </xdr:from>
    <xdr:to>
      <xdr:col>50</xdr:col>
      <xdr:colOff>114300</xdr:colOff>
      <xdr:row>56</xdr:row>
      <xdr:rowOff>95393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07841"/>
          <a:ext cx="889000" cy="8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49522</xdr:rowOff>
    </xdr:from>
    <xdr:to>
      <xdr:col>45</xdr:col>
      <xdr:colOff>177800</xdr:colOff>
      <xdr:row>56</xdr:row>
      <xdr:rowOff>95393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50722"/>
          <a:ext cx="889000" cy="4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71509</xdr:rowOff>
    </xdr:from>
    <xdr:to>
      <xdr:col>41</xdr:col>
      <xdr:colOff>50800</xdr:colOff>
      <xdr:row>56</xdr:row>
      <xdr:rowOff>49522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01259"/>
          <a:ext cx="889000" cy="14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42352</xdr:rowOff>
    </xdr:from>
    <xdr:to>
      <xdr:col>55</xdr:col>
      <xdr:colOff>50800</xdr:colOff>
      <xdr:row>55</xdr:row>
      <xdr:rowOff>143952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7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65229</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2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127291</xdr:rowOff>
    </xdr:from>
    <xdr:to>
      <xdr:col>50</xdr:col>
      <xdr:colOff>165100</xdr:colOff>
      <xdr:row>56</xdr:row>
      <xdr:rowOff>57441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5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48568</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64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44593</xdr:rowOff>
    </xdr:from>
    <xdr:to>
      <xdr:col>46</xdr:col>
      <xdr:colOff>38100</xdr:colOff>
      <xdr:row>56</xdr:row>
      <xdr:rowOff>146193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4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137320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3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170172</xdr:rowOff>
    </xdr:from>
    <xdr:to>
      <xdr:col>41</xdr:col>
      <xdr:colOff>101600</xdr:colOff>
      <xdr:row>56</xdr:row>
      <xdr:rowOff>100322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91449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69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20709</xdr:rowOff>
    </xdr:from>
    <xdr:to>
      <xdr:col>36</xdr:col>
      <xdr:colOff>165100</xdr:colOff>
      <xdr:row>55</xdr:row>
      <xdr:rowOff>122309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5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138836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22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139238</xdr:rowOff>
    </xdr:from>
    <xdr:to>
      <xdr:col>55</xdr:col>
      <xdr:colOff>0</xdr:colOff>
      <xdr:row>77</xdr:row>
      <xdr:rowOff>140720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40888"/>
          <a:ext cx="8382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140720</xdr:rowOff>
    </xdr:from>
    <xdr:to>
      <xdr:col>50</xdr:col>
      <xdr:colOff>114300</xdr:colOff>
      <xdr:row>78</xdr:row>
      <xdr:rowOff>40977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42370"/>
          <a:ext cx="889000" cy="7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139311</xdr:rowOff>
    </xdr:from>
    <xdr:to>
      <xdr:col>45</xdr:col>
      <xdr:colOff>177800</xdr:colOff>
      <xdr:row>78</xdr:row>
      <xdr:rowOff>40977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40961"/>
          <a:ext cx="889000" cy="7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139311</xdr:rowOff>
    </xdr:from>
    <xdr:to>
      <xdr:col>41</xdr:col>
      <xdr:colOff>50800</xdr:colOff>
      <xdr:row>78</xdr:row>
      <xdr:rowOff>34065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40961"/>
          <a:ext cx="889000" cy="6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88438</xdr:rowOff>
    </xdr:from>
    <xdr:to>
      <xdr:col>55</xdr:col>
      <xdr:colOff>50800</xdr:colOff>
      <xdr:row>78</xdr:row>
      <xdr:rowOff>18588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66865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89920</xdr:rowOff>
    </xdr:from>
    <xdr:to>
      <xdr:col>50</xdr:col>
      <xdr:colOff>165100</xdr:colOff>
      <xdr:row>78</xdr:row>
      <xdr:rowOff>20070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9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11197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161627</xdr:rowOff>
    </xdr:from>
    <xdr:to>
      <xdr:col>46</xdr:col>
      <xdr:colOff>38100</xdr:colOff>
      <xdr:row>78</xdr:row>
      <xdr:rowOff>91777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82904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88511</xdr:rowOff>
    </xdr:from>
    <xdr:to>
      <xdr:col>41</xdr:col>
      <xdr:colOff>101600</xdr:colOff>
      <xdr:row>78</xdr:row>
      <xdr:rowOff>18661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9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9788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38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154715</xdr:rowOff>
    </xdr:from>
    <xdr:to>
      <xdr:col>36</xdr:col>
      <xdr:colOff>165100</xdr:colOff>
      <xdr:row>78</xdr:row>
      <xdr:rowOff>84865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5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75992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4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31079</xdr:rowOff>
    </xdr:from>
    <xdr:to>
      <xdr:col>55</xdr:col>
      <xdr:colOff>0</xdr:colOff>
      <xdr:row>96</xdr:row>
      <xdr:rowOff>43049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90279"/>
          <a:ext cx="838200" cy="1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43049</xdr:rowOff>
    </xdr:from>
    <xdr:to>
      <xdr:col>50</xdr:col>
      <xdr:colOff>114300</xdr:colOff>
      <xdr:row>96</xdr:row>
      <xdr:rowOff>154276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02249"/>
          <a:ext cx="889000" cy="1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154276</xdr:rowOff>
    </xdr:from>
    <xdr:to>
      <xdr:col>45</xdr:col>
      <xdr:colOff>177800</xdr:colOff>
      <xdr:row>97</xdr:row>
      <xdr:rowOff>133665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13476"/>
          <a:ext cx="889000" cy="15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129587</xdr:rowOff>
    </xdr:from>
    <xdr:to>
      <xdr:col>41</xdr:col>
      <xdr:colOff>50800</xdr:colOff>
      <xdr:row>97</xdr:row>
      <xdr:rowOff>133665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60237"/>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151729</xdr:rowOff>
    </xdr:from>
    <xdr:to>
      <xdr:col>55</xdr:col>
      <xdr:colOff>50800</xdr:colOff>
      <xdr:row>96</xdr:row>
      <xdr:rowOff>81879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3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130156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163699</xdr:rowOff>
    </xdr:from>
    <xdr:to>
      <xdr:col>50</xdr:col>
      <xdr:colOff>165100</xdr:colOff>
      <xdr:row>96</xdr:row>
      <xdr:rowOff>93849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84976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4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103476</xdr:rowOff>
    </xdr:from>
    <xdr:to>
      <xdr:col>46</xdr:col>
      <xdr:colOff>38100</xdr:colOff>
      <xdr:row>97</xdr:row>
      <xdr:rowOff>33626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6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24753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5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82865</xdr:rowOff>
    </xdr:from>
    <xdr:to>
      <xdr:col>41</xdr:col>
      <xdr:colOff>101600</xdr:colOff>
      <xdr:row>98</xdr:row>
      <xdr:rowOff>13015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1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4142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0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78787</xdr:rowOff>
    </xdr:from>
    <xdr:to>
      <xdr:col>36</xdr:col>
      <xdr:colOff>165100</xdr:colOff>
      <xdr:row>98</xdr:row>
      <xdr:rowOff>8937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131307</xdr:rowOff>
    </xdr:from>
    <xdr:to>
      <xdr:col>85</xdr:col>
      <xdr:colOff>127000</xdr:colOff>
      <xdr:row>36</xdr:row>
      <xdr:rowOff>144762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03507"/>
          <a:ext cx="8382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131307</xdr:rowOff>
    </xdr:from>
    <xdr:to>
      <xdr:col>81</xdr:col>
      <xdr:colOff>50800</xdr:colOff>
      <xdr:row>37</xdr:row>
      <xdr:rowOff>33009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03507"/>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1789</xdr:rowOff>
    </xdr:from>
    <xdr:to>
      <xdr:col>76</xdr:col>
      <xdr:colOff>114300</xdr:colOff>
      <xdr:row>37</xdr:row>
      <xdr:rowOff>33009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45439"/>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1789</xdr:rowOff>
    </xdr:from>
    <xdr:to>
      <xdr:col>71</xdr:col>
      <xdr:colOff>177800</xdr:colOff>
      <xdr:row>37</xdr:row>
      <xdr:rowOff>4091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45439"/>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93962</xdr:rowOff>
    </xdr:from>
    <xdr:to>
      <xdr:col>85</xdr:col>
      <xdr:colOff>177800</xdr:colOff>
      <xdr:row>37</xdr:row>
      <xdr:rowOff>24112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6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116839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1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80507</xdr:rowOff>
    </xdr:from>
    <xdr:to>
      <xdr:col>81</xdr:col>
      <xdr:colOff>101600</xdr:colOff>
      <xdr:row>37</xdr:row>
      <xdr:rowOff>10657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5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27184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02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153659</xdr:rowOff>
    </xdr:from>
    <xdr:to>
      <xdr:col>76</xdr:col>
      <xdr:colOff>165100</xdr:colOff>
      <xdr:row>37</xdr:row>
      <xdr:rowOff>83809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2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74936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1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122439</xdr:rowOff>
    </xdr:from>
    <xdr:to>
      <xdr:col>72</xdr:col>
      <xdr:colOff>38100</xdr:colOff>
      <xdr:row>37</xdr:row>
      <xdr:rowOff>52589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43716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8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124741</xdr:rowOff>
    </xdr:from>
    <xdr:to>
      <xdr:col>67</xdr:col>
      <xdr:colOff>101600</xdr:colOff>
      <xdr:row>37</xdr:row>
      <xdr:rowOff>54891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9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71418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7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121850</xdr:rowOff>
    </xdr:from>
    <xdr:to>
      <xdr:col>85</xdr:col>
      <xdr:colOff>127000</xdr:colOff>
      <xdr:row>56</xdr:row>
      <xdr:rowOff>125790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23050"/>
          <a:ext cx="838200" cy="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125790</xdr:rowOff>
    </xdr:from>
    <xdr:to>
      <xdr:col>81</xdr:col>
      <xdr:colOff>50800</xdr:colOff>
      <xdr:row>57</xdr:row>
      <xdr:rowOff>109494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26990"/>
          <a:ext cx="889000" cy="1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51891</xdr:rowOff>
    </xdr:from>
    <xdr:to>
      <xdr:col>76</xdr:col>
      <xdr:colOff>114300</xdr:colOff>
      <xdr:row>57</xdr:row>
      <xdr:rowOff>109494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24541"/>
          <a:ext cx="889000" cy="5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41231</xdr:rowOff>
    </xdr:from>
    <xdr:to>
      <xdr:col>71</xdr:col>
      <xdr:colOff>177800</xdr:colOff>
      <xdr:row>57</xdr:row>
      <xdr:rowOff>51891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813881"/>
          <a:ext cx="889000" cy="1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71050</xdr:rowOff>
    </xdr:from>
    <xdr:to>
      <xdr:col>85</xdr:col>
      <xdr:colOff>177800</xdr:colOff>
      <xdr:row>57</xdr:row>
      <xdr:rowOff>1200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49477</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5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74990</xdr:rowOff>
    </xdr:from>
    <xdr:to>
      <xdr:col>81</xdr:col>
      <xdr:colOff>101600</xdr:colOff>
      <xdr:row>57</xdr:row>
      <xdr:rowOff>5140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167717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76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58694</xdr:rowOff>
    </xdr:from>
    <xdr:to>
      <xdr:col>76</xdr:col>
      <xdr:colOff>165100</xdr:colOff>
      <xdr:row>57</xdr:row>
      <xdr:rowOff>160294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3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151421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1091</xdr:rowOff>
    </xdr:from>
    <xdr:to>
      <xdr:col>72</xdr:col>
      <xdr:colOff>38100</xdr:colOff>
      <xdr:row>57</xdr:row>
      <xdr:rowOff>102691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93818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161881</xdr:rowOff>
    </xdr:from>
    <xdr:to>
      <xdr:col>67</xdr:col>
      <xdr:colOff>101600</xdr:colOff>
      <xdr:row>57</xdr:row>
      <xdr:rowOff>92031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6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83158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78046</xdr:rowOff>
    </xdr:from>
    <xdr:to>
      <xdr:col>85</xdr:col>
      <xdr:colOff>127000</xdr:colOff>
      <xdr:row>77</xdr:row>
      <xdr:rowOff>100160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2936796"/>
          <a:ext cx="838200" cy="36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108298</xdr:rowOff>
    </xdr:from>
    <xdr:to>
      <xdr:col>81</xdr:col>
      <xdr:colOff>50800</xdr:colOff>
      <xdr:row>75</xdr:row>
      <xdr:rowOff>78046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452698"/>
          <a:ext cx="889000" cy="48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108298</xdr:rowOff>
    </xdr:from>
    <xdr:to>
      <xdr:col>76</xdr:col>
      <xdr:colOff>114300</xdr:colOff>
      <xdr:row>72</xdr:row>
      <xdr:rowOff>109936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2452698"/>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109936</xdr:rowOff>
    </xdr:from>
    <xdr:to>
      <xdr:col>71</xdr:col>
      <xdr:colOff>177800</xdr:colOff>
      <xdr:row>75</xdr:row>
      <xdr:rowOff>133589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454336"/>
          <a:ext cx="889000" cy="53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117597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132159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50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49360</xdr:rowOff>
    </xdr:from>
    <xdr:to>
      <xdr:col>85</xdr:col>
      <xdr:colOff>177800</xdr:colOff>
      <xdr:row>77</xdr:row>
      <xdr:rowOff>150960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72237</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0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27246</xdr:rowOff>
    </xdr:from>
    <xdr:to>
      <xdr:col>81</xdr:col>
      <xdr:colOff>101600</xdr:colOff>
      <xdr:row>75</xdr:row>
      <xdr:rowOff>128846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88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145373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57498</xdr:rowOff>
    </xdr:from>
    <xdr:to>
      <xdr:col>76</xdr:col>
      <xdr:colOff>165100</xdr:colOff>
      <xdr:row>72</xdr:row>
      <xdr:rowOff>159098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4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4175</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292795" y="1217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59136</xdr:rowOff>
    </xdr:from>
    <xdr:to>
      <xdr:col>72</xdr:col>
      <xdr:colOff>38100</xdr:colOff>
      <xdr:row>72</xdr:row>
      <xdr:rowOff>160736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40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5813</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03795" y="1217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82789</xdr:rowOff>
    </xdr:from>
    <xdr:to>
      <xdr:col>67</xdr:col>
      <xdr:colOff>101600</xdr:colOff>
      <xdr:row>76</xdr:row>
      <xdr:rowOff>12939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9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29466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71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88032</xdr:rowOff>
    </xdr:from>
    <xdr:to>
      <xdr:col>85</xdr:col>
      <xdr:colOff>127000</xdr:colOff>
      <xdr:row>95</xdr:row>
      <xdr:rowOff>138699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375782"/>
          <a:ext cx="838200" cy="5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88032</xdr:rowOff>
    </xdr:from>
    <xdr:to>
      <xdr:col>81</xdr:col>
      <xdr:colOff>50800</xdr:colOff>
      <xdr:row>95</xdr:row>
      <xdr:rowOff>123737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375782"/>
          <a:ext cx="889000" cy="3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123737</xdr:rowOff>
    </xdr:from>
    <xdr:to>
      <xdr:col>76</xdr:col>
      <xdr:colOff>114300</xdr:colOff>
      <xdr:row>95</xdr:row>
      <xdr:rowOff>163692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411487"/>
          <a:ext cx="889000" cy="3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163692</xdr:rowOff>
    </xdr:from>
    <xdr:to>
      <xdr:col>71</xdr:col>
      <xdr:colOff>177800</xdr:colOff>
      <xdr:row>96</xdr:row>
      <xdr:rowOff>20162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451442"/>
          <a:ext cx="889000" cy="2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87899</xdr:rowOff>
    </xdr:from>
    <xdr:to>
      <xdr:col>85</xdr:col>
      <xdr:colOff>177800</xdr:colOff>
      <xdr:row>96</xdr:row>
      <xdr:rowOff>18049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7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110776</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37232</xdr:rowOff>
    </xdr:from>
    <xdr:to>
      <xdr:col>81</xdr:col>
      <xdr:colOff>101600</xdr:colOff>
      <xdr:row>95</xdr:row>
      <xdr:rowOff>138832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155359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10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72937</xdr:rowOff>
    </xdr:from>
    <xdr:to>
      <xdr:col>76</xdr:col>
      <xdr:colOff>165100</xdr:colOff>
      <xdr:row>96</xdr:row>
      <xdr:rowOff>3087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19614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13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112892</xdr:rowOff>
    </xdr:from>
    <xdr:to>
      <xdr:col>72</xdr:col>
      <xdr:colOff>38100</xdr:colOff>
      <xdr:row>96</xdr:row>
      <xdr:rowOff>43042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4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59569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17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140812</xdr:rowOff>
    </xdr:from>
    <xdr:to>
      <xdr:col>67</xdr:col>
      <xdr:colOff>101600</xdr:colOff>
      <xdr:row>96</xdr:row>
      <xdr:rowOff>70962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87489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20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総務費は、庁舎建設事業が完了したことで住民一人当たり</a:t>
          </a:r>
          <a:r>
            <a:rPr kumimoji="1" lang="en-US" altLang="ja-JP" sz="1050">
              <a:solidFill>
                <a:sysClr val="windowText" lastClr="000000"/>
              </a:solidFill>
              <a:effectLst/>
              <a:latin typeface="+mn-lt"/>
              <a:ea typeface="+mn-ea"/>
              <a:cs typeface="+mn-cs"/>
            </a:rPr>
            <a:t>332,345</a:t>
          </a:r>
          <a:r>
            <a:rPr kumimoji="1" lang="ja-JP" altLang="ja-JP" sz="1050">
              <a:solidFill>
                <a:sysClr val="windowText" lastClr="000000"/>
              </a:solidFill>
              <a:effectLst/>
              <a:latin typeface="+mn-lt"/>
              <a:ea typeface="+mn-ea"/>
              <a:cs typeface="+mn-cs"/>
            </a:rPr>
            <a:t>円となったが類似団体平均を大きく上回っている。民生費は、令和</a:t>
          </a:r>
          <a:r>
            <a:rPr kumimoji="1" lang="ja-JP" altLang="en-US" sz="1050">
              <a:solidFill>
                <a:sysClr val="windowText" lastClr="000000"/>
              </a:solidFill>
              <a:effectLst/>
              <a:latin typeface="+mn-lt"/>
              <a:ea typeface="+mn-ea"/>
              <a:cs typeface="+mn-cs"/>
            </a:rPr>
            <a:t>５</a:t>
          </a:r>
          <a:r>
            <a:rPr kumimoji="1" lang="ja-JP" altLang="ja-JP" sz="1050">
              <a:solidFill>
                <a:sysClr val="windowText" lastClr="000000"/>
              </a:solidFill>
              <a:effectLst/>
              <a:latin typeface="+mn-lt"/>
              <a:ea typeface="+mn-ea"/>
              <a:cs typeface="+mn-cs"/>
            </a:rPr>
            <a:t>年度</a:t>
          </a:r>
          <a:r>
            <a:rPr kumimoji="1" lang="ja-JP" altLang="en-US" sz="1050">
              <a:solidFill>
                <a:sysClr val="windowText" lastClr="000000"/>
              </a:solidFill>
              <a:effectLst/>
              <a:latin typeface="+mn-lt"/>
              <a:ea typeface="+mn-ea"/>
              <a:cs typeface="+mn-cs"/>
            </a:rPr>
            <a:t>で完了した</a:t>
          </a:r>
          <a:r>
            <a:rPr kumimoji="1" lang="ja-JP" altLang="ja-JP" sz="1050">
              <a:solidFill>
                <a:sysClr val="windowText" lastClr="000000"/>
              </a:solidFill>
              <a:effectLst/>
              <a:latin typeface="+mn-lt"/>
              <a:ea typeface="+mn-ea"/>
              <a:cs typeface="+mn-cs"/>
            </a:rPr>
            <a:t>町立保育所建設のため</a:t>
          </a:r>
          <a:r>
            <a:rPr kumimoji="1" lang="ja-JP" altLang="en-US" sz="1050">
              <a:solidFill>
                <a:sysClr val="windowText" lastClr="000000"/>
              </a:solidFill>
              <a:effectLst/>
              <a:latin typeface="+mn-lt"/>
              <a:ea typeface="+mn-ea"/>
              <a:cs typeface="+mn-cs"/>
            </a:rPr>
            <a:t>大きく</a:t>
          </a:r>
          <a:r>
            <a:rPr kumimoji="1" lang="ja-JP" altLang="ja-JP" sz="1050">
              <a:solidFill>
                <a:sysClr val="windowText" lastClr="000000"/>
              </a:solidFill>
              <a:effectLst/>
              <a:latin typeface="+mn-lt"/>
              <a:ea typeface="+mn-ea"/>
              <a:cs typeface="+mn-cs"/>
            </a:rPr>
            <a:t>増加</a:t>
          </a:r>
          <a:r>
            <a:rPr kumimoji="1" lang="ja-JP" altLang="en-US" sz="1050">
              <a:solidFill>
                <a:sysClr val="windowText" lastClr="000000"/>
              </a:solidFill>
              <a:effectLst/>
              <a:latin typeface="+mn-lt"/>
              <a:ea typeface="+mn-ea"/>
              <a:cs typeface="+mn-cs"/>
            </a:rPr>
            <a:t>した</a:t>
          </a:r>
          <a:r>
            <a:rPr kumimoji="1" lang="ja-JP" altLang="ja-JP" sz="1050">
              <a:solidFill>
                <a:sysClr val="windowText" lastClr="000000"/>
              </a:solidFill>
              <a:effectLst/>
              <a:latin typeface="+mn-lt"/>
              <a:ea typeface="+mn-ea"/>
              <a:cs typeface="+mn-cs"/>
            </a:rPr>
            <a:t>。</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衛生費は、住民一人当たり</a:t>
          </a:r>
          <a:r>
            <a:rPr kumimoji="1" lang="en-US" altLang="ja-JP" sz="1050">
              <a:solidFill>
                <a:sysClr val="windowText" lastClr="000000"/>
              </a:solidFill>
              <a:effectLst/>
              <a:latin typeface="+mn-lt"/>
              <a:ea typeface="+mn-ea"/>
              <a:cs typeface="+mn-cs"/>
            </a:rPr>
            <a:t>218,754</a:t>
          </a:r>
          <a:r>
            <a:rPr kumimoji="1" lang="ja-JP" altLang="ja-JP" sz="1050">
              <a:solidFill>
                <a:sysClr val="windowText" lastClr="000000"/>
              </a:solidFill>
              <a:effectLst/>
              <a:latin typeface="+mn-lt"/>
              <a:ea typeface="+mn-ea"/>
              <a:cs typeface="+mn-cs"/>
            </a:rPr>
            <a:t>円となっており、類似団体平均に比べ高止まりしている。これは、病院事業会計への補助金・負担金が多額なことが要因だと考えられる。また、病院建設事業や可燃ごみ中継施設建設事業の</a:t>
          </a:r>
          <a:r>
            <a:rPr kumimoji="1" lang="ja-JP" altLang="en-US" sz="1050">
              <a:solidFill>
                <a:sysClr val="windowText" lastClr="000000"/>
              </a:solidFill>
              <a:effectLst/>
              <a:latin typeface="+mn-lt"/>
              <a:ea typeface="+mn-ea"/>
              <a:cs typeface="+mn-cs"/>
            </a:rPr>
            <a:t>完了</a:t>
          </a:r>
          <a:r>
            <a:rPr kumimoji="1" lang="ja-JP" altLang="ja-JP" sz="1050">
              <a:solidFill>
                <a:sysClr val="windowText" lastClr="000000"/>
              </a:solidFill>
              <a:effectLst/>
              <a:latin typeface="+mn-lt"/>
              <a:ea typeface="+mn-ea"/>
              <a:cs typeface="+mn-cs"/>
            </a:rPr>
            <a:t>により増加している。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商工費は、平成</a:t>
          </a:r>
          <a:r>
            <a:rPr kumimoji="1" lang="en-US" altLang="ja-JP" sz="1050">
              <a:solidFill>
                <a:sysClr val="windowText" lastClr="000000"/>
              </a:solidFill>
              <a:effectLst/>
              <a:latin typeface="+mn-lt"/>
              <a:ea typeface="+mn-ea"/>
              <a:cs typeface="+mn-cs"/>
            </a:rPr>
            <a:t>28</a:t>
          </a:r>
          <a:r>
            <a:rPr kumimoji="1" lang="ja-JP" altLang="ja-JP" sz="1050">
              <a:solidFill>
                <a:sysClr val="windowText" lastClr="000000"/>
              </a:solidFill>
              <a:effectLst/>
              <a:latin typeface="+mn-lt"/>
              <a:ea typeface="+mn-ea"/>
              <a:cs typeface="+mn-cs"/>
            </a:rPr>
            <a:t>年度の自然公園の改修事業完了後ほぼ横ばいであり、類似団体よりも低い水準となっている。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災害復旧費においては、平成</a:t>
          </a:r>
          <a:r>
            <a:rPr kumimoji="1" lang="en-US" altLang="ja-JP" sz="1050">
              <a:solidFill>
                <a:sysClr val="windowText" lastClr="000000"/>
              </a:solidFill>
              <a:effectLst/>
              <a:latin typeface="+mn-lt"/>
              <a:ea typeface="+mn-ea"/>
              <a:cs typeface="+mn-cs"/>
            </a:rPr>
            <a:t>30</a:t>
          </a:r>
          <a:r>
            <a:rPr kumimoji="1" lang="ja-JP" altLang="ja-JP" sz="1050">
              <a:solidFill>
                <a:sysClr val="windowText" lastClr="000000"/>
              </a:solidFill>
              <a:effectLst/>
              <a:latin typeface="+mn-lt"/>
              <a:ea typeface="+mn-ea"/>
              <a:cs typeface="+mn-cs"/>
            </a:rPr>
            <a:t>年</a:t>
          </a:r>
          <a:r>
            <a:rPr kumimoji="1" lang="en-US" altLang="ja-JP" sz="1050">
              <a:solidFill>
                <a:sysClr val="windowText" lastClr="000000"/>
              </a:solidFill>
              <a:effectLst/>
              <a:latin typeface="+mn-lt"/>
              <a:ea typeface="+mn-ea"/>
              <a:cs typeface="+mn-cs"/>
            </a:rPr>
            <a:t>7</a:t>
          </a:r>
          <a:r>
            <a:rPr kumimoji="1" lang="ja-JP" altLang="ja-JP" sz="1050">
              <a:solidFill>
                <a:sysClr val="windowText" lastClr="000000"/>
              </a:solidFill>
              <a:effectLst/>
              <a:latin typeface="+mn-lt"/>
              <a:ea typeface="+mn-ea"/>
              <a:cs typeface="+mn-cs"/>
            </a:rPr>
            <a:t>月豪雨からの復旧費が多額となっており、類似団体平均を大幅に上回っていたが、復旧が完了し中断していた町道改修工事等が再開したため土木費が増加している。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公債費は、借入の抑制や繰上償還を実施し、一時期と比べ健全化しているが、類似団体平均に比べると高い額で推移している。</a:t>
          </a:r>
          <a:r>
            <a:rPr kumimoji="1" lang="ja-JP" altLang="en-US" sz="1050">
              <a:solidFill>
                <a:sysClr val="windowText" lastClr="000000"/>
              </a:solidFill>
              <a:effectLst/>
              <a:latin typeface="+mn-lt"/>
              <a:ea typeface="+mn-ea"/>
              <a:cs typeface="+mn-cs"/>
            </a:rPr>
            <a:t>新庁舎や新病院建設事業等の元金償還開始による公債費の増加が見込まれるため、</a:t>
          </a:r>
          <a:r>
            <a:rPr kumimoji="1" lang="ja-JP" altLang="ja-JP" sz="1050">
              <a:solidFill>
                <a:sysClr val="windowText" lastClr="000000"/>
              </a:solidFill>
              <a:effectLst/>
              <a:latin typeface="+mn-lt"/>
              <a:ea typeface="+mn-ea"/>
              <a:cs typeface="+mn-cs"/>
            </a:rPr>
            <a:t>他の投資事業を抑制しながら公債費抑制に努める。</a:t>
          </a:r>
          <a:endParaRPr lang="ja-JP" altLang="ja-JP" sz="105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財政調整基金残高については、毎年、実質収支額の</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以上を積立てており、平成</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年度以降、大幅に増加している。また、基金を利用した債券運用も積極的に行うことで、将来の財源不足に備えている。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実質収支比率は、前年度比ほぼ横ばいとなっている。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実質単年度収支比率は、財政調整基金を取り崩して財政運営を行っているためマイナスとなっている。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全会計ともに黒字となっている。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引き続き黒字となるよう、財政健全化に努める。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12843815</v>
      </c>
      <c r="BO4" s="371"/>
      <c r="BP4" s="371"/>
      <c r="BQ4" s="371"/>
      <c r="BR4" s="371"/>
      <c r="BS4" s="371"/>
      <c r="BT4" s="371"/>
      <c r="BU4" s="372"/>
      <c r="BV4" s="370">
        <v>12943526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10.199999999999999</v>
      </c>
      <c r="CU4" s="377"/>
      <c r="CV4" s="377"/>
      <c r="CW4" s="377"/>
      <c r="CX4" s="377"/>
      <c r="CY4" s="377"/>
      <c r="CZ4" s="377"/>
      <c r="DA4" s="378"/>
      <c r="DB4" s="376">
        <v>5.6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12114287</v>
      </c>
      <c r="BO5" s="408"/>
      <c r="BP5" s="408"/>
      <c r="BQ5" s="408"/>
      <c r="BR5" s="408"/>
      <c r="BS5" s="408"/>
      <c r="BT5" s="408"/>
      <c r="BU5" s="409"/>
      <c r="BV5" s="407">
        <v>12298688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81.2</v>
      </c>
      <c r="CU5" s="405"/>
      <c r="CV5" s="405"/>
      <c r="CW5" s="405"/>
      <c r="CX5" s="405"/>
      <c r="CY5" s="405"/>
      <c r="CZ5" s="405"/>
      <c r="DA5" s="406"/>
      <c r="DB5" s="404">
        <v>78.3</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729528</v>
      </c>
      <c r="BO6" s="408"/>
      <c r="BP6" s="408"/>
      <c r="BQ6" s="408"/>
      <c r="BR6" s="408"/>
      <c r="BS6" s="408"/>
      <c r="BT6" s="408"/>
      <c r="BU6" s="409"/>
      <c r="BV6" s="407">
        <v>644838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81.5</v>
      </c>
      <c r="CU6" s="445"/>
      <c r="CV6" s="445"/>
      <c r="CW6" s="445"/>
      <c r="CX6" s="445"/>
      <c r="CY6" s="445"/>
      <c r="CZ6" s="445"/>
      <c r="DA6" s="446"/>
      <c r="DB6" s="444">
        <v>79</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85369</v>
      </c>
      <c r="BO7" s="408"/>
      <c r="BP7" s="408"/>
      <c r="BQ7" s="408"/>
      <c r="BR7" s="408"/>
      <c r="BS7" s="408"/>
      <c r="BT7" s="408"/>
      <c r="BU7" s="409"/>
      <c r="BV7" s="407">
        <v>287311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6336251</v>
      </c>
      <c r="CU7" s="408"/>
      <c r="CV7" s="408"/>
      <c r="CW7" s="408"/>
      <c r="CX7" s="408"/>
      <c r="CY7" s="408"/>
      <c r="CZ7" s="408"/>
      <c r="DA7" s="409"/>
      <c r="DB7" s="407">
        <v>6394194</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644159</v>
      </c>
      <c r="BO8" s="408"/>
      <c r="BP8" s="408"/>
      <c r="BQ8" s="408"/>
      <c r="BR8" s="408"/>
      <c r="BS8" s="408"/>
      <c r="BT8" s="408"/>
      <c r="BU8" s="409"/>
      <c r="BV8" s="407">
        <v>357527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v>
      </c>
      <c r="CU8" s="448"/>
      <c r="CV8" s="448"/>
      <c r="CW8" s="448"/>
      <c r="CX8" s="448"/>
      <c r="CY8" s="448"/>
      <c r="CZ8" s="448"/>
      <c r="DA8" s="449"/>
      <c r="DB8" s="447">
        <v>0.2</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8250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286632</v>
      </c>
      <c r="BO9" s="408"/>
      <c r="BP9" s="408"/>
      <c r="BQ9" s="408"/>
      <c r="BR9" s="408"/>
      <c r="BS9" s="408"/>
      <c r="BT9" s="408"/>
      <c r="BU9" s="409"/>
      <c r="BV9" s="407">
        <v>-347136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v>
      </c>
      <c r="CU9" s="405"/>
      <c r="CV9" s="405"/>
      <c r="CW9" s="405"/>
      <c r="CX9" s="405"/>
      <c r="CY9" s="405"/>
      <c r="CZ9" s="405"/>
      <c r="DA9" s="406"/>
      <c r="DB9" s="404">
        <v>15.9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9217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17791</v>
      </c>
      <c r="BO10" s="408"/>
      <c r="BP10" s="408"/>
      <c r="BQ10" s="408"/>
      <c r="BR10" s="408"/>
      <c r="BS10" s="408"/>
      <c r="BT10" s="408"/>
      <c r="BU10" s="409"/>
      <c r="BV10" s="407">
        <v>16440</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7200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8034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421000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7886</v>
      </c>
      <c r="S13" s="492"/>
      <c r="T13" s="492"/>
      <c r="U13" s="492"/>
      <c r="V13" s="493"/>
      <c r="W13" s="423" t="s">
        <v>131</v>
      </c>
      <c r="X13" s="424"/>
      <c r="Y13" s="424"/>
      <c r="Z13" s="424"/>
      <c r="AA13" s="424"/>
      <c r="AB13" s="414"/>
      <c r="AC13" s="458">
        <v>1057</v>
      </c>
      <c r="AD13" s="459"/>
      <c r="AE13" s="459"/>
      <c r="AF13" s="459"/>
      <c r="AG13" s="501"/>
      <c r="AH13" s="458">
        <v>1334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-116577</v>
      </c>
      <c r="BO13" s="408"/>
      <c r="BP13" s="408"/>
      <c r="BQ13" s="408"/>
      <c r="BR13" s="408"/>
      <c r="BS13" s="408"/>
      <c r="BT13" s="408"/>
      <c r="BU13" s="409"/>
      <c r="BV13" s="407">
        <v>-323496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6.2</v>
      </c>
      <c r="CU13" s="405"/>
      <c r="CV13" s="405"/>
      <c r="CW13" s="405"/>
      <c r="CX13" s="405"/>
      <c r="CY13" s="405"/>
      <c r="CZ13" s="405"/>
      <c r="DA13" s="406"/>
      <c r="DB13" s="404">
        <v>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8249</v>
      </c>
      <c r="S14" s="492"/>
      <c r="T14" s="492"/>
      <c r="U14" s="492"/>
      <c r="V14" s="493"/>
      <c r="W14" s="397"/>
      <c r="X14" s="398"/>
      <c r="Y14" s="398"/>
      <c r="Z14" s="398"/>
      <c r="AA14" s="398"/>
      <c r="AB14" s="387"/>
      <c r="AC14" s="494">
        <v>24.6</v>
      </c>
      <c r="AD14" s="495"/>
      <c r="AE14" s="495"/>
      <c r="AF14" s="495"/>
      <c r="AG14" s="496"/>
      <c r="AH14" s="494">
        <v>28.2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8146</v>
      </c>
      <c r="S15" s="492"/>
      <c r="T15" s="492"/>
      <c r="U15" s="492"/>
      <c r="V15" s="493"/>
      <c r="W15" s="423" t="s">
        <v>137</v>
      </c>
      <c r="X15" s="424"/>
      <c r="Y15" s="424"/>
      <c r="Z15" s="424"/>
      <c r="AA15" s="424"/>
      <c r="AB15" s="414"/>
      <c r="AC15" s="458">
        <v>985</v>
      </c>
      <c r="AD15" s="459"/>
      <c r="AE15" s="459"/>
      <c r="AF15" s="459"/>
      <c r="AG15" s="501"/>
      <c r="AH15" s="458">
        <v>1069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1272234</v>
      </c>
      <c r="BO15" s="371"/>
      <c r="BP15" s="371"/>
      <c r="BQ15" s="371"/>
      <c r="BR15" s="371"/>
      <c r="BS15" s="371"/>
      <c r="BT15" s="371"/>
      <c r="BU15" s="372"/>
      <c r="BV15" s="370">
        <v>1204356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v>
      </c>
      <c r="AD16" s="495"/>
      <c r="AE16" s="495"/>
      <c r="AF16" s="495"/>
      <c r="AG16" s="496"/>
      <c r="AH16" s="494">
        <v>22.6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6037970</v>
      </c>
      <c r="BO16" s="408"/>
      <c r="BP16" s="408"/>
      <c r="BQ16" s="408"/>
      <c r="BR16" s="408"/>
      <c r="BS16" s="408"/>
      <c r="BT16" s="408"/>
      <c r="BU16" s="409"/>
      <c r="BV16" s="407">
        <v>6083347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2248</v>
      </c>
      <c r="AD17" s="459"/>
      <c r="AE17" s="459"/>
      <c r="AF17" s="459"/>
      <c r="AG17" s="501"/>
      <c r="AH17" s="458">
        <v>2329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1545636</v>
      </c>
      <c r="BO17" s="408"/>
      <c r="BP17" s="408"/>
      <c r="BQ17" s="408"/>
      <c r="BR17" s="408"/>
      <c r="BS17" s="408"/>
      <c r="BT17" s="408"/>
      <c r="BU17" s="409"/>
      <c r="BV17" s="407">
        <v>1458964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381.98</v>
      </c>
      <c r="M18" s="531"/>
      <c r="N18" s="531"/>
      <c r="O18" s="531"/>
      <c r="P18" s="531"/>
      <c r="Q18" s="531"/>
      <c r="R18" s="532"/>
      <c r="S18" s="532"/>
      <c r="T18" s="532"/>
      <c r="U18" s="532"/>
      <c r="V18" s="533"/>
      <c r="W18" s="425"/>
      <c r="X18" s="426"/>
      <c r="Y18" s="426"/>
      <c r="Z18" s="426"/>
      <c r="AA18" s="426"/>
      <c r="AB18" s="417"/>
      <c r="AC18" s="534">
        <v>52.4</v>
      </c>
      <c r="AD18" s="535"/>
      <c r="AE18" s="535"/>
      <c r="AF18" s="535"/>
      <c r="AG18" s="536"/>
      <c r="AH18" s="534">
        <v>49.2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5100318</v>
      </c>
      <c r="BO18" s="408"/>
      <c r="BP18" s="408"/>
      <c r="BQ18" s="408"/>
      <c r="BR18" s="408"/>
      <c r="BS18" s="408"/>
      <c r="BT18" s="408"/>
      <c r="BU18" s="409"/>
      <c r="BV18" s="407">
        <v>5096040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22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8318540</v>
      </c>
      <c r="BO19" s="408"/>
      <c r="BP19" s="408"/>
      <c r="BQ19" s="408"/>
      <c r="BR19" s="408"/>
      <c r="BS19" s="408"/>
      <c r="BT19" s="408"/>
      <c r="BU19" s="409"/>
      <c r="BV19" s="407">
        <v>8714982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3339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12195693</v>
      </c>
      <c r="BO22" s="371"/>
      <c r="BP22" s="371"/>
      <c r="BQ22" s="371"/>
      <c r="BR22" s="371"/>
      <c r="BS22" s="371"/>
      <c r="BT22" s="371"/>
      <c r="BU22" s="372"/>
      <c r="BV22" s="370">
        <v>12145169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8981815</v>
      </c>
      <c r="BO23" s="408"/>
      <c r="BP23" s="408"/>
      <c r="BQ23" s="408"/>
      <c r="BR23" s="408"/>
      <c r="BS23" s="408"/>
      <c r="BT23" s="408"/>
      <c r="BU23" s="409"/>
      <c r="BV23" s="407">
        <v>8722997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7270</v>
      </c>
      <c r="R24" s="459"/>
      <c r="S24" s="459"/>
      <c r="T24" s="459"/>
      <c r="U24" s="459"/>
      <c r="V24" s="501"/>
      <c r="W24" s="553"/>
      <c r="X24" s="554"/>
      <c r="Y24" s="555"/>
      <c r="Z24" s="457" t="s">
        <v>162</v>
      </c>
      <c r="AA24" s="437"/>
      <c r="AB24" s="437"/>
      <c r="AC24" s="437"/>
      <c r="AD24" s="437"/>
      <c r="AE24" s="437"/>
      <c r="AF24" s="437"/>
      <c r="AG24" s="438"/>
      <c r="AH24" s="458">
        <v>143</v>
      </c>
      <c r="AI24" s="459"/>
      <c r="AJ24" s="459"/>
      <c r="AK24" s="459"/>
      <c r="AL24" s="501"/>
      <c r="AM24" s="458">
        <v>461747</v>
      </c>
      <c r="AN24" s="459"/>
      <c r="AO24" s="459"/>
      <c r="AP24" s="459"/>
      <c r="AQ24" s="459"/>
      <c r="AR24" s="501"/>
      <c r="AS24" s="458">
        <v>3229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9218421</v>
      </c>
      <c r="BO24" s="408"/>
      <c r="BP24" s="408"/>
      <c r="BQ24" s="408"/>
      <c r="BR24" s="408"/>
      <c r="BS24" s="408"/>
      <c r="BT24" s="408"/>
      <c r="BU24" s="409"/>
      <c r="BV24" s="407">
        <v>8833107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6410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2664295</v>
      </c>
      <c r="BO25" s="371"/>
      <c r="BP25" s="371"/>
      <c r="BQ25" s="371"/>
      <c r="BR25" s="371"/>
      <c r="BS25" s="371"/>
      <c r="BT25" s="371"/>
      <c r="BU25" s="372"/>
      <c r="BV25" s="370">
        <v>2455763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5990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3150</v>
      </c>
      <c r="R27" s="459"/>
      <c r="S27" s="459"/>
      <c r="T27" s="459"/>
      <c r="U27" s="459"/>
      <c r="V27" s="501"/>
      <c r="W27" s="553"/>
      <c r="X27" s="554"/>
      <c r="Y27" s="555"/>
      <c r="Z27" s="457" t="s">
        <v>172</v>
      </c>
      <c r="AA27" s="437"/>
      <c r="AB27" s="437"/>
      <c r="AC27" s="437"/>
      <c r="AD27" s="437"/>
      <c r="AE27" s="437"/>
      <c r="AF27" s="437"/>
      <c r="AG27" s="438"/>
      <c r="AH27" s="458">
        <v>1</v>
      </c>
      <c r="AI27" s="459"/>
      <c r="AJ27" s="459"/>
      <c r="AK27" s="459"/>
      <c r="AL27" s="501"/>
      <c r="AM27" s="458" t="s">
        <v>169</v>
      </c>
      <c r="AN27" s="459"/>
      <c r="AO27" s="459"/>
      <c r="AP27" s="459"/>
      <c r="AQ27" s="459"/>
      <c r="AR27" s="501"/>
      <c r="AS27" s="458" t="s">
        <v>169</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2650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5141591</v>
      </c>
      <c r="BO28" s="371"/>
      <c r="BP28" s="371"/>
      <c r="BQ28" s="371"/>
      <c r="BR28" s="371"/>
      <c r="BS28" s="371"/>
      <c r="BT28" s="371"/>
      <c r="BU28" s="372"/>
      <c r="BV28" s="370">
        <v>5254800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8</v>
      </c>
      <c r="M29" s="459"/>
      <c r="N29" s="459"/>
      <c r="O29" s="459"/>
      <c r="P29" s="501"/>
      <c r="Q29" s="458">
        <v>2450</v>
      </c>
      <c r="R29" s="459"/>
      <c r="S29" s="459"/>
      <c r="T29" s="459"/>
      <c r="U29" s="459"/>
      <c r="V29" s="501"/>
      <c r="W29" s="556"/>
      <c r="X29" s="557"/>
      <c r="Y29" s="558"/>
      <c r="Z29" s="457" t="s">
        <v>178</v>
      </c>
      <c r="AA29" s="437"/>
      <c r="AB29" s="437"/>
      <c r="AC29" s="437"/>
      <c r="AD29" s="437"/>
      <c r="AE29" s="437"/>
      <c r="AF29" s="437"/>
      <c r="AG29" s="438"/>
      <c r="AH29" s="458">
        <v>144</v>
      </c>
      <c r="AI29" s="459"/>
      <c r="AJ29" s="459"/>
      <c r="AK29" s="459"/>
      <c r="AL29" s="501"/>
      <c r="AM29" s="458">
        <v>465849</v>
      </c>
      <c r="AN29" s="459"/>
      <c r="AO29" s="459"/>
      <c r="AP29" s="459"/>
      <c r="AQ29" s="459"/>
      <c r="AR29" s="501"/>
      <c r="AS29" s="458">
        <v>3235</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109581</v>
      </c>
      <c r="BO29" s="408"/>
      <c r="BP29" s="408"/>
      <c r="BQ29" s="408"/>
      <c r="BR29" s="408"/>
      <c r="BS29" s="408"/>
      <c r="BT29" s="408"/>
      <c r="BU29" s="409"/>
      <c r="BV29" s="407">
        <v>83250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5210250</v>
      </c>
      <c r="BO30" s="527"/>
      <c r="BP30" s="527"/>
      <c r="BQ30" s="527"/>
      <c r="BR30" s="527"/>
      <c r="BS30" s="527"/>
      <c r="BT30" s="527"/>
      <c r="BU30" s="528"/>
      <c r="BV30" s="526">
        <v>5856558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病院事業会計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IF('各会計、関係団体の財政状況及び健全化判断比率'!B33="","",'各会計、関係団体の財政状況及び健全化判断比率'!B33)</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広島県後期高齢者医療広域連合（一般会計）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（株）帝釈峡スコラ</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飲料水供給施設事業特別会計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10</v>
      </c>
      <c r="BF35" s="597"/>
      <c r="BG35" s="598" t="str">
        <f>IF('各会計、関係団体の財政状況及び健全化判断比率'!B34="","",'各会計、関係団体の財政状況及び健全化判断比率'!B34)</f>
        <v>総合開発事業特別会計</v>
      </c>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広島県後期高齢者医療広域連合（特別会計）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（株）神石高原農業公社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分収育林事業特別会計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介護保険特別会計（保険事業勘定）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広島県市町総合事務組合</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（有）さんわ一八二ステーション</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介護保険特別会計（介護サービス事業勘定）</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福山地区消防組合</v>
      </c>
      <c r="BZ37" s="598"/>
      <c r="CA37" s="598"/>
      <c r="CB37" s="598"/>
      <c r="CC37" s="598"/>
      <c r="CD37" s="598"/>
      <c r="CE37" s="598"/>
      <c r="CF37" s="598"/>
      <c r="CG37" s="598"/>
      <c r="CH37" s="598"/>
      <c r="CI37" s="598"/>
      <c r="CJ37" s="598"/>
      <c r="CK37" s="598"/>
      <c r="CL37" s="598"/>
      <c r="CM37" s="598"/>
      <c r="CN37" s="181"/>
      <c r="CO37" s="597">
        <f t="shared" si="3"/>
        <v>20</v>
      </c>
      <c r="CP37" s="597"/>
      <c r="CQ37" s="598" t="str">
        <f>IF('各会計、関係団体の財政状況及び健全化判断比率'!BS10="","",'各会計、関係団体の財政状況及び健全化判断比率'!BS10)</f>
        <v>（一社）神石高原地域創造チャレンジ基金</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広島県水道広域連合企業団（水道事業会計）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広島県水道広域連合企業団（工業用水道事業会計）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Nv1wQiN4g2UAYD67E83g/t/OOCVIVSu+uehO6WKCe9gokWX7ozk2xvcFlYvYIZkmDgTGQNFrZRcsbU97hS9r0g==" saltValue="iW4hB8JIORUpACzzydQ1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539</v>
      </c>
      <c r="D34" s="1151"/>
      <c r="E34" s="1152"/>
      <c r="F34" s="32">
        <v>9.18</v>
      </c>
      <c r="G34" s="33">
        <v>9.7799999999999994</v>
      </c>
      <c r="H34" s="33">
        <v>10.58</v>
      </c>
      <c r="I34" s="33">
        <v>5.48</v>
      </c>
      <c r="J34" s="34">
        <v>10.08</v>
      </c>
      <c r="K34" s="22"/>
      <c r="L34" s="22"/>
      <c r="M34" s="22"/>
      <c r="N34" s="22"/>
      <c r="O34" s="22"/>
      <c r="P34" s="22"/>
    </row>
    <row r="35" spans="1:16" ht="39" customHeight="1" x14ac:dyDescent="0.15">
      <c r="A35" s="22"/>
      <c r="B35" s="35"/>
      <c r="C35" s="1145" t="s">
        <v>540</v>
      </c>
      <c r="D35" s="1146"/>
      <c r="E35" s="1147"/>
      <c r="F35" s="36">
        <v>2.2000000000000002</v>
      </c>
      <c r="G35" s="37">
        <v>2.61</v>
      </c>
      <c r="H35" s="37">
        <v>2.72</v>
      </c>
      <c r="I35" s="37">
        <v>2.31</v>
      </c>
      <c r="J35" s="38">
        <v>4.46</v>
      </c>
      <c r="K35" s="22"/>
      <c r="L35" s="22"/>
      <c r="M35" s="22"/>
      <c r="N35" s="22"/>
      <c r="O35" s="22"/>
      <c r="P35" s="22"/>
    </row>
    <row r="36" spans="1:16" ht="39" customHeight="1" x14ac:dyDescent="0.15">
      <c r="A36" s="22"/>
      <c r="B36" s="35"/>
      <c r="C36" s="1145" t="s">
        <v>541</v>
      </c>
      <c r="D36" s="1146"/>
      <c r="E36" s="1147"/>
      <c r="F36" s="36">
        <v>0.63</v>
      </c>
      <c r="G36" s="37">
        <v>0.64</v>
      </c>
      <c r="H36" s="37">
        <v>0.56000000000000005</v>
      </c>
      <c r="I36" s="37">
        <v>0.75</v>
      </c>
      <c r="J36" s="38">
        <v>1.22</v>
      </c>
      <c r="K36" s="22"/>
      <c r="L36" s="22"/>
      <c r="M36" s="22"/>
      <c r="N36" s="22"/>
      <c r="O36" s="22"/>
      <c r="P36" s="22"/>
    </row>
    <row r="37" spans="1:16" ht="39" customHeight="1" x14ac:dyDescent="0.15">
      <c r="A37" s="22"/>
      <c r="B37" s="35"/>
      <c r="C37" s="1145" t="s">
        <v>542</v>
      </c>
      <c r="D37" s="1146"/>
      <c r="E37" s="1147"/>
      <c r="F37" s="36">
        <v>1.5</v>
      </c>
      <c r="G37" s="37">
        <v>0.85</v>
      </c>
      <c r="H37" s="37">
        <v>0.31</v>
      </c>
      <c r="I37" s="37">
        <v>0.57999999999999996</v>
      </c>
      <c r="J37" s="38">
        <v>1.06</v>
      </c>
      <c r="K37" s="22"/>
      <c r="L37" s="22"/>
      <c r="M37" s="22"/>
      <c r="N37" s="22"/>
      <c r="O37" s="22"/>
      <c r="P37" s="22"/>
    </row>
    <row r="38" spans="1:16" ht="39" customHeight="1" x14ac:dyDescent="0.15">
      <c r="A38" s="22"/>
      <c r="B38" s="35"/>
      <c r="C38" s="1145" t="s">
        <v>543</v>
      </c>
      <c r="D38" s="1146"/>
      <c r="E38" s="1147"/>
      <c r="F38" s="36">
        <v>0.31</v>
      </c>
      <c r="G38" s="37">
        <v>0.27</v>
      </c>
      <c r="H38" s="37">
        <v>0.36</v>
      </c>
      <c r="I38" s="37">
        <v>0.23</v>
      </c>
      <c r="J38" s="38">
        <v>0.45</v>
      </c>
      <c r="K38" s="22"/>
      <c r="L38" s="22"/>
      <c r="M38" s="22"/>
      <c r="N38" s="22"/>
      <c r="O38" s="22"/>
      <c r="P38" s="22"/>
    </row>
    <row r="39" spans="1:16" ht="39" customHeight="1" x14ac:dyDescent="0.15">
      <c r="A39" s="22"/>
      <c r="B39" s="35"/>
      <c r="C39" s="1145" t="s">
        <v>544</v>
      </c>
      <c r="D39" s="1146"/>
      <c r="E39" s="1147"/>
      <c r="F39" s="36">
        <v>0.09</v>
      </c>
      <c r="G39" s="37">
        <v>0.11</v>
      </c>
      <c r="H39" s="37">
        <v>0.1</v>
      </c>
      <c r="I39" s="37">
        <v>0.1</v>
      </c>
      <c r="J39" s="38">
        <v>0.06</v>
      </c>
      <c r="K39" s="22"/>
      <c r="L39" s="22"/>
      <c r="M39" s="22"/>
      <c r="N39" s="22"/>
      <c r="O39" s="22"/>
      <c r="P39" s="22"/>
    </row>
    <row r="40" spans="1:16" ht="39" customHeight="1" x14ac:dyDescent="0.15">
      <c r="A40" s="22"/>
      <c r="B40" s="35"/>
      <c r="C40" s="1145" t="s">
        <v>545</v>
      </c>
      <c r="D40" s="1146"/>
      <c r="E40" s="1147"/>
      <c r="F40" s="36">
        <v>0.03</v>
      </c>
      <c r="G40" s="37">
        <v>0.01</v>
      </c>
      <c r="H40" s="37">
        <v>0.02</v>
      </c>
      <c r="I40" s="37">
        <v>0.02</v>
      </c>
      <c r="J40" s="38">
        <v>0.02</v>
      </c>
      <c r="K40" s="22"/>
      <c r="L40" s="22"/>
      <c r="M40" s="22"/>
      <c r="N40" s="22"/>
      <c r="O40" s="22"/>
      <c r="P40" s="22"/>
    </row>
    <row r="41" spans="1:16" ht="39" customHeight="1" x14ac:dyDescent="0.15">
      <c r="A41" s="22"/>
      <c r="B41" s="35"/>
      <c r="C41" s="1145" t="s">
        <v>546</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547</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548</v>
      </c>
      <c r="D43" s="1149"/>
      <c r="E43" s="1150"/>
      <c r="F43" s="41">
        <v>0.35</v>
      </c>
      <c r="G43" s="42">
        <v>0.36</v>
      </c>
      <c r="H43" s="42">
        <v>0.48</v>
      </c>
      <c r="I43" s="42">
        <v>1.43</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3+Pw59zW4LIm4aDCZB9V4yeYRYWIZy0/kSAsQTnpDWB1G54/ruRbbfmBex+JtXvhHJBfjGvrilE9El6q3p5yA==" saltValue="Z8ZHj9b1CNrTAEaYoHBq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1298</v>
      </c>
      <c r="L45" s="60">
        <v>1327</v>
      </c>
      <c r="M45" s="60">
        <v>1392</v>
      </c>
      <c r="N45" s="60">
        <v>1433</v>
      </c>
      <c r="O45" s="61">
        <v>1292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211</v>
      </c>
      <c r="L48" s="64">
        <v>193</v>
      </c>
      <c r="M48" s="64">
        <v>198</v>
      </c>
      <c r="N48" s="64">
        <v>189</v>
      </c>
      <c r="O48" s="65">
        <v>126</v>
      </c>
      <c r="P48" s="48"/>
      <c r="Q48" s="48"/>
      <c r="R48" s="48"/>
      <c r="S48" s="48"/>
      <c r="T48" s="48"/>
      <c r="U48" s="48"/>
    </row>
    <row r="49" spans="1:21" ht="30.75" customHeight="1" x14ac:dyDescent="0.15">
      <c r="A49" s="48"/>
      <c r="B49" s="1155"/>
      <c r="C49" s="1156"/>
      <c r="D49" s="62"/>
      <c r="E49" s="1161" t="s">
        <v>14</v>
      </c>
      <c r="F49" s="1161"/>
      <c r="G49" s="1161"/>
      <c r="H49" s="1161"/>
      <c r="I49" s="1161"/>
      <c r="J49" s="1162"/>
      <c r="K49" s="63">
        <v>22</v>
      </c>
      <c r="L49" s="64">
        <v>21</v>
      </c>
      <c r="M49" s="64">
        <v>18</v>
      </c>
      <c r="N49" s="64">
        <v>22</v>
      </c>
      <c r="O49" s="65">
        <v>89</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1</v>
      </c>
      <c r="M50" s="64">
        <v>1</v>
      </c>
      <c r="N50" s="64">
        <v>1</v>
      </c>
      <c r="O50" s="65">
        <v>1</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t="s">
        <v>491</v>
      </c>
      <c r="M51" s="64" t="s">
        <v>491</v>
      </c>
      <c r="N51" s="64" t="s">
        <v>491</v>
      </c>
      <c r="O51" s="65" t="s">
        <v>491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1260</v>
      </c>
      <c r="L52" s="64">
        <v>1265</v>
      </c>
      <c r="M52" s="64">
        <v>1302</v>
      </c>
      <c r="N52" s="64">
        <v>1296</v>
      </c>
      <c r="O52" s="65">
        <v>1186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272</v>
      </c>
      <c r="L53" s="69">
        <v>277</v>
      </c>
      <c r="M53" s="69">
        <v>307</v>
      </c>
      <c r="N53" s="69">
        <v>349</v>
      </c>
      <c r="O53" s="70">
        <v>322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H/HgTnrJY+5hE6E2lJKrFt3TuaqQ2gcAp4CBZTiftBQO36Mgc6ndUvxcOcsnXCtxUpr/UrhhKKRccMszmr/JA==" saltValue="mIL3dj6ZwHeP3gBYlSVKU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55">
        <v>12246</v>
      </c>
      <c r="J41" s="356">
        <v>12433</v>
      </c>
      <c r="K41" s="356">
        <v>12626</v>
      </c>
      <c r="L41" s="356">
        <v>12145</v>
      </c>
      <c r="M41" s="357">
        <v>12196</v>
      </c>
    </row>
    <row r="42" spans="2:13" ht="27.75" customHeight="1" x14ac:dyDescent="0.15">
      <c r="B42" s="1186"/>
      <c r="C42" s="1187"/>
      <c r="D42" s="106"/>
      <c r="E42" s="1192" t="s">
        <v>32</v>
      </c>
      <c r="F42" s="1192"/>
      <c r="G42" s="1192"/>
      <c r="H42" s="1193"/>
      <c r="I42" s="358">
        <v>2</v>
      </c>
      <c r="J42" s="359">
        <v>1</v>
      </c>
      <c r="K42" s="359" t="s">
        <v>491</v>
      </c>
      <c r="L42" s="359" t="s">
        <v>491</v>
      </c>
      <c r="M42" s="360" t="s">
        <v>491</v>
      </c>
    </row>
    <row r="43" spans="2:13" ht="27.75" customHeight="1" x14ac:dyDescent="0.15">
      <c r="B43" s="1186"/>
      <c r="C43" s="1187"/>
      <c r="D43" s="106"/>
      <c r="E43" s="1192" t="s">
        <v>33</v>
      </c>
      <c r="F43" s="1192"/>
      <c r="G43" s="1192"/>
      <c r="H43" s="1193"/>
      <c r="I43" s="358">
        <v>1434</v>
      </c>
      <c r="J43" s="359">
        <v>1507</v>
      </c>
      <c r="K43" s="359">
        <v>2278</v>
      </c>
      <c r="L43" s="359">
        <v>2184</v>
      </c>
      <c r="M43" s="360">
        <v>1586</v>
      </c>
    </row>
    <row r="44" spans="2:13" ht="27.75" customHeight="1" x14ac:dyDescent="0.15">
      <c r="B44" s="1186"/>
      <c r="C44" s="1187"/>
      <c r="D44" s="106"/>
      <c r="E44" s="1192" t="s">
        <v>34</v>
      </c>
      <c r="F44" s="1192"/>
      <c r="G44" s="1192"/>
      <c r="H44" s="1193"/>
      <c r="I44" s="358">
        <v>83</v>
      </c>
      <c r="J44" s="359">
        <v>71</v>
      </c>
      <c r="K44" s="359">
        <v>74</v>
      </c>
      <c r="L44" s="359">
        <v>61</v>
      </c>
      <c r="M44" s="360">
        <v>871</v>
      </c>
    </row>
    <row r="45" spans="2:13" ht="27.75" customHeight="1" x14ac:dyDescent="0.15">
      <c r="B45" s="1186"/>
      <c r="C45" s="1187"/>
      <c r="D45" s="106"/>
      <c r="E45" s="1192" t="s">
        <v>35</v>
      </c>
      <c r="F45" s="1192"/>
      <c r="G45" s="1192"/>
      <c r="H45" s="1193"/>
      <c r="I45" s="358">
        <v>706</v>
      </c>
      <c r="J45" s="359">
        <v>720</v>
      </c>
      <c r="K45" s="359">
        <v>587</v>
      </c>
      <c r="L45" s="359">
        <v>629</v>
      </c>
      <c r="M45" s="360">
        <v>691</v>
      </c>
    </row>
    <row r="46" spans="2:13" ht="27.75" customHeight="1" x14ac:dyDescent="0.15">
      <c r="B46" s="1186"/>
      <c r="C46" s="1187"/>
      <c r="D46" s="107"/>
      <c r="E46" s="1192" t="s">
        <v>36</v>
      </c>
      <c r="F46" s="1192"/>
      <c r="G46" s="1192"/>
      <c r="H46" s="1193"/>
      <c r="I46" s="358" t="s">
        <v>491</v>
      </c>
      <c r="J46" s="359" t="s">
        <v>491</v>
      </c>
      <c r="K46" s="359" t="s">
        <v>491</v>
      </c>
      <c r="L46" s="359" t="s">
        <v>491</v>
      </c>
      <c r="M46" s="360" t="s">
        <v>491</v>
      </c>
    </row>
    <row r="47" spans="2:13" ht="27.75" customHeight="1" x14ac:dyDescent="0.15">
      <c r="B47" s="1186"/>
      <c r="C47" s="1187"/>
      <c r="D47" s="108"/>
      <c r="E47" s="1194" t="s">
        <v>37</v>
      </c>
      <c r="F47" s="1195"/>
      <c r="G47" s="1195"/>
      <c r="H47" s="1196"/>
      <c r="I47" s="358" t="s">
        <v>491</v>
      </c>
      <c r="J47" s="359" t="s">
        <v>491</v>
      </c>
      <c r="K47" s="359" t="s">
        <v>491</v>
      </c>
      <c r="L47" s="359" t="s">
        <v>491</v>
      </c>
      <c r="M47" s="360" t="s">
        <v>491</v>
      </c>
    </row>
    <row r="48" spans="2:13" ht="27.75" customHeight="1" x14ac:dyDescent="0.15">
      <c r="B48" s="1186"/>
      <c r="C48" s="1187"/>
      <c r="D48" s="106"/>
      <c r="E48" s="1192" t="s">
        <v>38</v>
      </c>
      <c r="F48" s="1192"/>
      <c r="G48" s="1192"/>
      <c r="H48" s="1193"/>
      <c r="I48" s="358" t="s">
        <v>491</v>
      </c>
      <c r="J48" s="359" t="s">
        <v>491</v>
      </c>
      <c r="K48" s="359" t="s">
        <v>491</v>
      </c>
      <c r="L48" s="359" t="s">
        <v>491</v>
      </c>
      <c r="M48" s="360" t="s">
        <v>491</v>
      </c>
    </row>
    <row r="49" spans="2:13" ht="27.75" customHeight="1" x14ac:dyDescent="0.15">
      <c r="B49" s="1188"/>
      <c r="C49" s="1189"/>
      <c r="D49" s="106"/>
      <c r="E49" s="1192" t="s">
        <v>39</v>
      </c>
      <c r="F49" s="1192"/>
      <c r="G49" s="1192"/>
      <c r="H49" s="1193"/>
      <c r="I49" s="358" t="s">
        <v>491</v>
      </c>
      <c r="J49" s="359" t="s">
        <v>491</v>
      </c>
      <c r="K49" s="359" t="s">
        <v>491</v>
      </c>
      <c r="L49" s="359" t="s">
        <v>491</v>
      </c>
      <c r="M49" s="360" t="s">
        <v>491</v>
      </c>
    </row>
    <row r="50" spans="2:13" ht="27.75" customHeight="1" x14ac:dyDescent="0.15">
      <c r="B50" s="1197" t="s">
        <v>40</v>
      </c>
      <c r="C50" s="1198"/>
      <c r="D50" s="109"/>
      <c r="E50" s="1192" t="s">
        <v>41</v>
      </c>
      <c r="F50" s="1192"/>
      <c r="G50" s="1192"/>
      <c r="H50" s="1193"/>
      <c r="I50" s="358">
        <v>7728</v>
      </c>
      <c r="J50" s="359">
        <v>7948</v>
      </c>
      <c r="K50" s="359">
        <v>8507</v>
      </c>
      <c r="L50" s="359">
        <v>9114</v>
      </c>
      <c r="M50" s="360">
        <v>8456</v>
      </c>
    </row>
    <row r="51" spans="2:13" ht="27.75" customHeight="1" x14ac:dyDescent="0.15">
      <c r="B51" s="1186"/>
      <c r="C51" s="1187"/>
      <c r="D51" s="106"/>
      <c r="E51" s="1192" t="s">
        <v>42</v>
      </c>
      <c r="F51" s="1192"/>
      <c r="G51" s="1192"/>
      <c r="H51" s="1193"/>
      <c r="I51" s="358">
        <v>34</v>
      </c>
      <c r="J51" s="359">
        <v>22</v>
      </c>
      <c r="K51" s="359">
        <v>14</v>
      </c>
      <c r="L51" s="359">
        <v>9</v>
      </c>
      <c r="M51" s="360">
        <v>5</v>
      </c>
    </row>
    <row r="52" spans="2:13" ht="27.75" customHeight="1" x14ac:dyDescent="0.15">
      <c r="B52" s="1188"/>
      <c r="C52" s="1189"/>
      <c r="D52" s="106"/>
      <c r="E52" s="1192" t="s">
        <v>43</v>
      </c>
      <c r="F52" s="1192"/>
      <c r="G52" s="1192"/>
      <c r="H52" s="1193"/>
      <c r="I52" s="358">
        <v>11878</v>
      </c>
      <c r="J52" s="359">
        <v>11920</v>
      </c>
      <c r="K52" s="359">
        <v>12601</v>
      </c>
      <c r="L52" s="359">
        <v>11972</v>
      </c>
      <c r="M52" s="360">
        <v>11720</v>
      </c>
    </row>
    <row r="53" spans="2:13" ht="27.75" customHeight="1" thickBot="1" x14ac:dyDescent="0.2">
      <c r="B53" s="1199" t="s">
        <v>19</v>
      </c>
      <c r="C53" s="1200"/>
      <c r="D53" s="110"/>
      <c r="E53" s="1201" t="s">
        <v>44</v>
      </c>
      <c r="F53" s="1201"/>
      <c r="G53" s="1201"/>
      <c r="H53" s="1202"/>
      <c r="I53" s="361">
        <v>-5169</v>
      </c>
      <c r="J53" s="362">
        <v>-5157</v>
      </c>
      <c r="K53" s="362">
        <v>-5558</v>
      </c>
      <c r="L53" s="362">
        <v>-6075</v>
      </c>
      <c r="M53" s="363">
        <v>-4838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463bNHiiuLL74TIFjjh3lxr7zzLHJqWDFVTBOKzXGtU/AQHiN9bAj7OHS4JkTzwUvIkDKC+YeKUX/EvnhvSSg==" saltValue="3SQqWjAOoK4U8b1Etj7J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122">
        <v>4956</v>
      </c>
      <c r="G55" s="122">
        <v>5255</v>
      </c>
      <c r="H55" s="123">
        <v>5142</v>
      </c>
    </row>
    <row r="56" spans="2:8" ht="52.5" customHeight="1" x14ac:dyDescent="0.15">
      <c r="B56" s="124"/>
      <c r="C56" s="1213" t="s">
        <v>47</v>
      </c>
      <c r="D56" s="1213"/>
      <c r="E56" s="1214"/>
      <c r="F56" s="125">
        <v>83</v>
      </c>
      <c r="G56" s="125">
        <v>83</v>
      </c>
      <c r="H56" s="126">
        <v>110</v>
      </c>
    </row>
    <row r="57" spans="2:8" ht="53.25" customHeight="1" x14ac:dyDescent="0.15">
      <c r="B57" s="124"/>
      <c r="C57" s="1215" t="s">
        <v>48</v>
      </c>
      <c r="D57" s="1215"/>
      <c r="E57" s="1216"/>
      <c r="F57" s="127">
        <v>5778</v>
      </c>
      <c r="G57" s="127">
        <v>5857</v>
      </c>
      <c r="H57" s="128">
        <v>5210</v>
      </c>
    </row>
    <row r="58" spans="2:8" ht="45.75" customHeight="1" x14ac:dyDescent="0.15">
      <c r="B58" s="129"/>
      <c r="C58" s="1203" t="s">
        <v>554</v>
      </c>
      <c r="D58" s="1204"/>
      <c r="E58" s="1205"/>
      <c r="F58" s="130">
        <v>1293</v>
      </c>
      <c r="G58" s="130">
        <v>1297</v>
      </c>
      <c r="H58" s="131">
        <v>1301</v>
      </c>
    </row>
    <row r="59" spans="2:8" ht="45.75" customHeight="1" x14ac:dyDescent="0.15">
      <c r="B59" s="129"/>
      <c r="C59" s="1203" t="s">
        <v>555</v>
      </c>
      <c r="D59" s="1204"/>
      <c r="E59" s="1205"/>
      <c r="F59" s="130">
        <v>1772</v>
      </c>
      <c r="G59" s="130">
        <v>1597</v>
      </c>
      <c r="H59" s="131">
        <v>1054</v>
      </c>
    </row>
    <row r="60" spans="2:8" ht="45.75" customHeight="1" x14ac:dyDescent="0.15">
      <c r="B60" s="129"/>
      <c r="C60" s="1203" t="s">
        <v>566</v>
      </c>
      <c r="D60" s="1204"/>
      <c r="E60" s="1205"/>
      <c r="F60" s="130">
        <v>653</v>
      </c>
      <c r="G60" s="130">
        <v>655</v>
      </c>
      <c r="H60" s="131">
        <v>657</v>
      </c>
    </row>
    <row r="61" spans="2:8" ht="45.75" customHeight="1" x14ac:dyDescent="0.15">
      <c r="B61" s="129"/>
      <c r="C61" s="1203" t="s">
        <v>567</v>
      </c>
      <c r="D61" s="1204"/>
      <c r="E61" s="1205"/>
      <c r="F61" s="130">
        <v>522</v>
      </c>
      <c r="G61" s="130">
        <v>663</v>
      </c>
      <c r="H61" s="131">
        <v>652</v>
      </c>
    </row>
    <row r="62" spans="2:8" ht="45.75" customHeight="1" thickBot="1" x14ac:dyDescent="0.2">
      <c r="B62" s="132"/>
      <c r="C62" s="1206" t="s">
        <v>556</v>
      </c>
      <c r="D62" s="1207"/>
      <c r="E62" s="1208"/>
      <c r="F62" s="133">
        <v>515</v>
      </c>
      <c r="G62" s="133">
        <v>516</v>
      </c>
      <c r="H62" s="134">
        <v>422</v>
      </c>
    </row>
    <row r="63" spans="2:8" ht="52.5" customHeight="1" thickBot="1" x14ac:dyDescent="0.2">
      <c r="B63" s="135"/>
      <c r="C63" s="1209" t="s">
        <v>49</v>
      </c>
      <c r="D63" s="1209"/>
      <c r="E63" s="1210"/>
      <c r="F63" s="136">
        <v>10817</v>
      </c>
      <c r="G63" s="136">
        <v>11195</v>
      </c>
      <c r="H63" s="137">
        <v>10461</v>
      </c>
    </row>
    <row r="64" spans="2:8" x14ac:dyDescent="0.15"/>
  </sheetData>
  <sheetProtection algorithmName="SHA-512" hashValue="ljMaqsKrkX3Qvd5AebROHTlnLC6oyGVdl91aNPIywgylvHjiPf/oWrAqRloYTjf8f/D5s6PcyHH3x5Lgff7GNA==" saltValue="6PokZ2phpu/he5NK9f/2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209100</v>
      </c>
      <c r="E3" s="156"/>
      <c r="F3" s="157">
        <v>190274</v>
      </c>
      <c r="G3" s="158"/>
      <c r="H3" s="159"/>
    </row>
    <row r="4" spans="1:8" x14ac:dyDescent="0.15">
      <c r="A4" s="160"/>
      <c r="B4" s="161"/>
      <c r="C4" s="162"/>
      <c r="D4" s="163">
        <v>138052</v>
      </c>
      <c r="E4" s="164"/>
      <c r="F4" s="165">
        <v>88584</v>
      </c>
      <c r="G4" s="166"/>
      <c r="H4" s="167"/>
    </row>
    <row r="5" spans="1:8" x14ac:dyDescent="0.15">
      <c r="A5" s="148" t="s">
        <v>524</v>
      </c>
      <c r="B5" s="153"/>
      <c r="C5" s="154"/>
      <c r="D5" s="155">
        <v>207548</v>
      </c>
      <c r="E5" s="156"/>
      <c r="F5" s="157">
        <v>200194</v>
      </c>
      <c r="G5" s="158"/>
      <c r="H5" s="159"/>
    </row>
    <row r="6" spans="1:8" x14ac:dyDescent="0.15">
      <c r="A6" s="160"/>
      <c r="B6" s="161"/>
      <c r="C6" s="162"/>
      <c r="D6" s="163">
        <v>168567</v>
      </c>
      <c r="E6" s="164"/>
      <c r="F6" s="165">
        <v>106422</v>
      </c>
      <c r="G6" s="166"/>
      <c r="H6" s="167"/>
    </row>
    <row r="7" spans="1:8" x14ac:dyDescent="0.15">
      <c r="A7" s="148" t="s">
        <v>525</v>
      </c>
      <c r="B7" s="153"/>
      <c r="C7" s="154"/>
      <c r="D7" s="155">
        <v>231937</v>
      </c>
      <c r="E7" s="156"/>
      <c r="F7" s="157">
        <v>196914</v>
      </c>
      <c r="G7" s="158"/>
      <c r="H7" s="159"/>
    </row>
    <row r="8" spans="1:8" x14ac:dyDescent="0.15">
      <c r="A8" s="160"/>
      <c r="B8" s="161"/>
      <c r="C8" s="162"/>
      <c r="D8" s="163">
        <v>186033</v>
      </c>
      <c r="E8" s="164"/>
      <c r="F8" s="165">
        <v>98966</v>
      </c>
      <c r="G8" s="166"/>
      <c r="H8" s="167"/>
    </row>
    <row r="9" spans="1:8" x14ac:dyDescent="0.15">
      <c r="A9" s="148" t="s">
        <v>526</v>
      </c>
      <c r="B9" s="153"/>
      <c r="C9" s="154"/>
      <c r="D9" s="155">
        <v>179003</v>
      </c>
      <c r="E9" s="156"/>
      <c r="F9" s="157">
        <v>204757</v>
      </c>
      <c r="G9" s="158"/>
      <c r="H9" s="159"/>
    </row>
    <row r="10" spans="1:8" x14ac:dyDescent="0.15">
      <c r="A10" s="160"/>
      <c r="B10" s="161"/>
      <c r="C10" s="162"/>
      <c r="D10" s="163">
        <v>118566</v>
      </c>
      <c r="E10" s="164"/>
      <c r="F10" s="165">
        <v>106071</v>
      </c>
      <c r="G10" s="166"/>
      <c r="H10" s="167"/>
    </row>
    <row r="11" spans="1:8" x14ac:dyDescent="0.15">
      <c r="A11" s="148" t="s">
        <v>527</v>
      </c>
      <c r="B11" s="153"/>
      <c r="C11" s="154"/>
      <c r="D11" s="155">
        <v>272291</v>
      </c>
      <c r="E11" s="156"/>
      <c r="F11" s="157">
        <v>194971</v>
      </c>
      <c r="G11" s="158"/>
      <c r="H11" s="159"/>
    </row>
    <row r="12" spans="1:8" x14ac:dyDescent="0.15">
      <c r="A12" s="160"/>
      <c r="B12" s="161"/>
      <c r="C12" s="168"/>
      <c r="D12" s="163">
        <v>199086</v>
      </c>
      <c r="E12" s="164"/>
      <c r="F12" s="165">
        <v>105966</v>
      </c>
      <c r="G12" s="166"/>
      <c r="H12" s="167"/>
    </row>
    <row r="13" spans="1:8" x14ac:dyDescent="0.15">
      <c r="A13" s="148"/>
      <c r="B13" s="153"/>
      <c r="C13" s="169"/>
      <c r="D13" s="170">
        <v>219976</v>
      </c>
      <c r="E13" s="171"/>
      <c r="F13" s="172">
        <v>197422</v>
      </c>
      <c r="G13" s="173"/>
      <c r="H13" s="159"/>
    </row>
    <row r="14" spans="1:8" x14ac:dyDescent="0.15">
      <c r="A14" s="160"/>
      <c r="B14" s="161"/>
      <c r="C14" s="162"/>
      <c r="D14" s="163">
        <v>162061</v>
      </c>
      <c r="E14" s="164"/>
      <c r="F14" s="165">
        <v>101202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9.2799999999999994</v>
      </c>
      <c r="C19" s="174">
        <f>ROUND(VALUE(SUBSTITUTE(実質収支比率等に係る経年分析!G$48,"▲","-")),2)</f>
        <v>9.89</v>
      </c>
      <c r="D19" s="174">
        <f>ROUND(VALUE(SUBSTITUTE(実質収支比率等に係る経年分析!H$48,"▲","-")),2)</f>
        <v>10.69</v>
      </c>
      <c r="E19" s="174">
        <f>ROUND(VALUE(SUBSTITUTE(実質収支比率等に係る経年分析!I$48,"▲","-")),2)</f>
        <v>5.59</v>
      </c>
      <c r="F19" s="174">
        <f>ROUND(VALUE(SUBSTITUTE(実質収支比率等に係る経年分析!J$48,"▲","-")),2)</f>
        <v>10.17</v>
      </c>
    </row>
    <row r="20" spans="1:11" x14ac:dyDescent="0.15">
      <c r="A20" s="174" t="s">
        <v>53</v>
      </c>
      <c r="B20" s="174">
        <f>ROUND(VALUE(SUBSTITUTE(実質収支比率等に係る経年分析!F$47,"▲","-")),2)</f>
        <v>78.17</v>
      </c>
      <c r="C20" s="174">
        <f>ROUND(VALUE(SUBSTITUTE(実質収支比率等に係る経年分析!G$47,"▲","-")),2)</f>
        <v>74.58</v>
      </c>
      <c r="D20" s="174">
        <f>ROUND(VALUE(SUBSTITUTE(実質収支比率等に係る経年分析!H$47,"▲","-")),2)</f>
        <v>75.180000000000007</v>
      </c>
      <c r="E20" s="174">
        <f>ROUND(VALUE(SUBSTITUTE(実質収支比率等に係る経年分析!I$47,"▲","-")),2)</f>
        <v>82.18</v>
      </c>
      <c r="F20" s="174">
        <f>ROUND(VALUE(SUBSTITUTE(実質収支比率等に係る経年分析!J$47,"▲","-")),2)</f>
        <v>81.150000000000006</v>
      </c>
    </row>
    <row r="21" spans="1:11" x14ac:dyDescent="0.15">
      <c r="A21" s="174" t="s">
        <v>54</v>
      </c>
      <c r="B21" s="174">
        <f>IF(ISNUMBER(VALUE(SUBSTITUTE(実質収支比率等に係る経年分析!F$49,"▲","-"))),ROUND(VALUE(SUBSTITUTE(実質収支比率等に係る経年分析!F$49,"▲","-")),2),NA())</f>
        <v>-6.32</v>
      </c>
      <c r="C21" s="174">
        <f>IF(ISNUMBER(VALUE(SUBSTITUTE(実質収支比率等に係る経年分析!G$49,"▲","-"))),ROUND(VALUE(SUBSTITUTE(実質収支比率等に係る経年分析!G$49,"▲","-")),2),NA())</f>
        <v>-4.95</v>
      </c>
      <c r="D21" s="174">
        <f>IF(ISNUMBER(VALUE(SUBSTITUTE(実質収支比率等に係る経年分析!H$49,"▲","-"))),ROUND(VALUE(SUBSTITUTE(実質収支比率等に係る経年分析!H$49,"▲","-")),2),NA())</f>
        <v>0.97</v>
      </c>
      <c r="E21" s="174">
        <f>IF(ISNUMBER(VALUE(SUBSTITUTE(実質収支比率等に係る経年分析!I$49,"▲","-"))),ROUND(VALUE(SUBSTITUTE(実質収支比率等に係る経年分析!I$49,"▲","-")),2),NA())</f>
        <v>-5.0599999999999996</v>
      </c>
      <c r="F21" s="174">
        <f>IF(ISNUMBER(VALUE(SUBSTITUTE(実質収支比率等に係る経年分析!J$49,"▲","-"))),ROUND(VALUE(SUBSTITUTE(実質収支比率等に係る経年分析!J$49,"▲","-")),2),NA())</f>
        <v>-1.84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0.48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1.43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分収育林事業特別会計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飲料水供給施設事業特別会計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0.45</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0.57999999999999996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1.06</v>
      </c>
    </row>
    <row r="34" spans="1:16" x14ac:dyDescent="0.15">
      <c r="A34" s="175" t="str">
        <f>IF(連結実質赤字比率に係る赤字・黒字の構成分析!C$36="",NA(),連結実質赤字比率に係る赤字・黒字の構成分析!C$36)</f>
        <v>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0.56000000000000005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1.22</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2.2000000000000002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2.72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9.18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9.7799999999999994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10.58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10.08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1260</v>
      </c>
      <c r="E42" s="176"/>
      <c r="F42" s="176"/>
      <c r="G42" s="176">
        <f>'実質公債費比率（分子）の構造'!L$52</f>
        <v>1265</v>
      </c>
      <c r="H42" s="176"/>
      <c r="I42" s="176"/>
      <c r="J42" s="176">
        <f>'実質公債費比率（分子）の構造'!M$52</f>
        <v>1302</v>
      </c>
      <c r="K42" s="176"/>
      <c r="L42" s="176"/>
      <c r="M42" s="176">
        <f>'実質公債費比率（分子）の構造'!N$52</f>
        <v>1296</v>
      </c>
      <c r="N42" s="176"/>
      <c r="O42" s="176"/>
      <c r="P42" s="176">
        <f>'実質公債費比率（分子）の構造'!O$52</f>
        <v>1186</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63</v>
      </c>
      <c r="B45" s="176">
        <f>'実質公債費比率（分子）の構造'!K$49</f>
        <v>22</v>
      </c>
      <c r="C45" s="176"/>
      <c r="D45" s="176"/>
      <c r="E45" s="176">
        <f>'実質公債費比率（分子）の構造'!L$49</f>
        <v>21</v>
      </c>
      <c r="F45" s="176"/>
      <c r="G45" s="176"/>
      <c r="H45" s="176">
        <f>'実質公債費比率（分子）の構造'!M$49</f>
        <v>18</v>
      </c>
      <c r="I45" s="176"/>
      <c r="J45" s="176"/>
      <c r="K45" s="176">
        <f>'実質公債費比率（分子）の構造'!N$49</f>
        <v>22</v>
      </c>
      <c r="L45" s="176"/>
      <c r="M45" s="176"/>
      <c r="N45" s="176">
        <f>'実質公債費比率（分子）の構造'!O$49</f>
        <v>89</v>
      </c>
      <c r="O45" s="176"/>
      <c r="P45" s="176"/>
    </row>
    <row r="46" spans="1:16" x14ac:dyDescent="0.15">
      <c r="A46" s="176" t="s">
        <v>64</v>
      </c>
      <c r="B46" s="176">
        <f>'実質公債費比率（分子）の構造'!K$48</f>
        <v>211</v>
      </c>
      <c r="C46" s="176"/>
      <c r="D46" s="176"/>
      <c r="E46" s="176">
        <f>'実質公債費比率（分子）の構造'!L$48</f>
        <v>193</v>
      </c>
      <c r="F46" s="176"/>
      <c r="G46" s="176"/>
      <c r="H46" s="176">
        <f>'実質公債費比率（分子）の構造'!M$48</f>
        <v>198</v>
      </c>
      <c r="I46" s="176"/>
      <c r="J46" s="176"/>
      <c r="K46" s="176">
        <f>'実質公債費比率（分子）の構造'!N$48</f>
        <v>189</v>
      </c>
      <c r="L46" s="176"/>
      <c r="M46" s="176"/>
      <c r="N46" s="176">
        <f>'実質公債費比率（分子）の構造'!O$48</f>
        <v>126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1298</v>
      </c>
      <c r="C49" s="176"/>
      <c r="D49" s="176"/>
      <c r="E49" s="176">
        <f>'実質公債費比率（分子）の構造'!L$45</f>
        <v>1327</v>
      </c>
      <c r="F49" s="176"/>
      <c r="G49" s="176"/>
      <c r="H49" s="176">
        <f>'実質公債費比率（分子）の構造'!M$45</f>
        <v>1392</v>
      </c>
      <c r="I49" s="176"/>
      <c r="J49" s="176"/>
      <c r="K49" s="176">
        <f>'実質公債費比率（分子）の構造'!N$45</f>
        <v>1433</v>
      </c>
      <c r="L49" s="176"/>
      <c r="M49" s="176"/>
      <c r="N49" s="176">
        <f>'実質公債費比率（分子）の構造'!O$45</f>
        <v>1292</v>
      </c>
      <c r="O49" s="176"/>
      <c r="P49" s="176"/>
    </row>
    <row r="50" spans="1:16" x14ac:dyDescent="0.15">
      <c r="A50" s="176" t="s">
        <v>67</v>
      </c>
      <c r="B50" s="176" t="e">
        <f>NA()</f>
        <v>#N/A</v>
      </c>
      <c r="C50" s="176">
        <f>IF(ISNUMBER('実質公債費比率（分子）の構造'!K$53),'実質公債費比率（分子）の構造'!K$53,NA())</f>
        <v>272</v>
      </c>
      <c r="D50" s="176" t="e">
        <f>NA()</f>
        <v>#N/A</v>
      </c>
      <c r="E50" s="176" t="e">
        <f>NA()</f>
        <v>#N/A</v>
      </c>
      <c r="F50" s="176">
        <f>IF(ISNUMBER('実質公債費比率（分子）の構造'!L$53),'実質公債費比率（分子）の構造'!L$53,NA())</f>
        <v>277</v>
      </c>
      <c r="G50" s="176" t="e">
        <f>NA()</f>
        <v>#N/A</v>
      </c>
      <c r="H50" s="176" t="e">
        <f>NA()</f>
        <v>#N/A</v>
      </c>
      <c r="I50" s="176">
        <f>IF(ISNUMBER('実質公債費比率（分子）の構造'!M$53),'実質公債費比率（分子）の構造'!M$53,NA())</f>
        <v>307</v>
      </c>
      <c r="J50" s="176" t="e">
        <f>NA()</f>
        <v>#N/A</v>
      </c>
      <c r="K50" s="176" t="e">
        <f>NA()</f>
        <v>#N/A</v>
      </c>
      <c r="L50" s="176">
        <f>IF(ISNUMBER('実質公債費比率（分子）の構造'!N$53),'実質公債費比率（分子）の構造'!N$53,NA())</f>
        <v>349</v>
      </c>
      <c r="M50" s="176" t="e">
        <f>NA()</f>
        <v>#N/A</v>
      </c>
      <c r="N50" s="176" t="e">
        <f>NA()</f>
        <v>#N/A</v>
      </c>
      <c r="O50" s="176">
        <f>IF(ISNUMBER('実質公債費比率（分子）の構造'!O$53),'実質公債費比率（分子）の構造'!O$53,NA())</f>
        <v>322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11878</v>
      </c>
      <c r="E56" s="175"/>
      <c r="F56" s="175"/>
      <c r="G56" s="175">
        <f>'将来負担比率（分子）の構造'!J$52</f>
        <v>11920</v>
      </c>
      <c r="H56" s="175"/>
      <c r="I56" s="175"/>
      <c r="J56" s="175">
        <f>'将来負担比率（分子）の構造'!K$52</f>
        <v>12601</v>
      </c>
      <c r="K56" s="175"/>
      <c r="L56" s="175"/>
      <c r="M56" s="175">
        <f>'将来負担比率（分子）の構造'!L$52</f>
        <v>11972</v>
      </c>
      <c r="N56" s="175"/>
      <c r="O56" s="175"/>
      <c r="P56" s="175">
        <f>'将来負担比率（分子）の構造'!M$52</f>
        <v>11720</v>
      </c>
    </row>
    <row r="57" spans="1:16" x14ac:dyDescent="0.15">
      <c r="A57" s="175" t="s">
        <v>42</v>
      </c>
      <c r="B57" s="175"/>
      <c r="C57" s="175"/>
      <c r="D57" s="175">
        <f>'将来負担比率（分子）の構造'!I$51</f>
        <v>34</v>
      </c>
      <c r="E57" s="175"/>
      <c r="F57" s="175"/>
      <c r="G57" s="175">
        <f>'将来負担比率（分子）の構造'!J$51</f>
        <v>22</v>
      </c>
      <c r="H57" s="175"/>
      <c r="I57" s="175"/>
      <c r="J57" s="175">
        <f>'将来負担比率（分子）の構造'!K$51</f>
        <v>14</v>
      </c>
      <c r="K57" s="175"/>
      <c r="L57" s="175"/>
      <c r="M57" s="175">
        <f>'将来負担比率（分子）の構造'!L$51</f>
        <v>9</v>
      </c>
      <c r="N57" s="175"/>
      <c r="O57" s="175"/>
      <c r="P57" s="175">
        <f>'将来負担比率（分子）の構造'!M$51</f>
        <v>5</v>
      </c>
    </row>
    <row r="58" spans="1:16" x14ac:dyDescent="0.15">
      <c r="A58" s="175" t="s">
        <v>41</v>
      </c>
      <c r="B58" s="175"/>
      <c r="C58" s="175"/>
      <c r="D58" s="175">
        <f>'将来負担比率（分子）の構造'!I$50</f>
        <v>7728</v>
      </c>
      <c r="E58" s="175"/>
      <c r="F58" s="175"/>
      <c r="G58" s="175">
        <f>'将来負担比率（分子）の構造'!J$50</f>
        <v>7948</v>
      </c>
      <c r="H58" s="175"/>
      <c r="I58" s="175"/>
      <c r="J58" s="175">
        <f>'将来負担比率（分子）の構造'!K$50</f>
        <v>8507</v>
      </c>
      <c r="K58" s="175"/>
      <c r="L58" s="175"/>
      <c r="M58" s="175">
        <f>'将来負担比率（分子）の構造'!L$50</f>
        <v>9114</v>
      </c>
      <c r="N58" s="175"/>
      <c r="O58" s="175"/>
      <c r="P58" s="175">
        <f>'将来負担比率（分子）の構造'!M$50</f>
        <v>8456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706</v>
      </c>
      <c r="C62" s="175"/>
      <c r="D62" s="175"/>
      <c r="E62" s="175">
        <f>'将来負担比率（分子）の構造'!J$45</f>
        <v>720</v>
      </c>
      <c r="F62" s="175"/>
      <c r="G62" s="175"/>
      <c r="H62" s="175">
        <f>'将来負担比率（分子）の構造'!K$45</f>
        <v>587</v>
      </c>
      <c r="I62" s="175"/>
      <c r="J62" s="175"/>
      <c r="K62" s="175">
        <f>'将来負担比率（分子）の構造'!L$45</f>
        <v>629</v>
      </c>
      <c r="L62" s="175"/>
      <c r="M62" s="175"/>
      <c r="N62" s="175">
        <f>'将来負担比率（分子）の構造'!M$45</f>
        <v>691</v>
      </c>
      <c r="O62" s="175"/>
      <c r="P62" s="175"/>
    </row>
    <row r="63" spans="1:16" x14ac:dyDescent="0.15">
      <c r="A63" s="175" t="s">
        <v>34</v>
      </c>
      <c r="B63" s="175">
        <f>'将来負担比率（分子）の構造'!I$44</f>
        <v>83</v>
      </c>
      <c r="C63" s="175"/>
      <c r="D63" s="175"/>
      <c r="E63" s="175">
        <f>'将来負担比率（分子）の構造'!J$44</f>
        <v>71</v>
      </c>
      <c r="F63" s="175"/>
      <c r="G63" s="175"/>
      <c r="H63" s="175">
        <f>'将来負担比率（分子）の構造'!K$44</f>
        <v>74</v>
      </c>
      <c r="I63" s="175"/>
      <c r="J63" s="175"/>
      <c r="K63" s="175">
        <f>'将来負担比率（分子）の構造'!L$44</f>
        <v>61</v>
      </c>
      <c r="L63" s="175"/>
      <c r="M63" s="175"/>
      <c r="N63" s="175">
        <f>'将来負担比率（分子）の構造'!M$44</f>
        <v>871</v>
      </c>
      <c r="O63" s="175"/>
      <c r="P63" s="175"/>
    </row>
    <row r="64" spans="1:16" x14ac:dyDescent="0.15">
      <c r="A64" s="175" t="s">
        <v>33</v>
      </c>
      <c r="B64" s="175">
        <f>'将来負担比率（分子）の構造'!I$43</f>
        <v>1434</v>
      </c>
      <c r="C64" s="175"/>
      <c r="D64" s="175"/>
      <c r="E64" s="175">
        <f>'将来負担比率（分子）の構造'!J$43</f>
        <v>1507</v>
      </c>
      <c r="F64" s="175"/>
      <c r="G64" s="175"/>
      <c r="H64" s="175">
        <f>'将来負担比率（分子）の構造'!K$43</f>
        <v>2278</v>
      </c>
      <c r="I64" s="175"/>
      <c r="J64" s="175"/>
      <c r="K64" s="175">
        <f>'将来負担比率（分子）の構造'!L$43</f>
        <v>2184</v>
      </c>
      <c r="L64" s="175"/>
      <c r="M64" s="175"/>
      <c r="N64" s="175">
        <f>'将来負担比率（分子）の構造'!M$43</f>
        <v>1586</v>
      </c>
      <c r="O64" s="175"/>
      <c r="P64" s="175"/>
    </row>
    <row r="65" spans="1:16" x14ac:dyDescent="0.15">
      <c r="A65" s="175" t="s">
        <v>32</v>
      </c>
      <c r="B65" s="175">
        <f>'将来負担比率（分子）の構造'!I$42</f>
        <v>2</v>
      </c>
      <c r="C65" s="175"/>
      <c r="D65" s="175"/>
      <c r="E65" s="175">
        <f>'将来負担比率（分子）の構造'!J$42</f>
        <v>1</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12246</v>
      </c>
      <c r="C66" s="175"/>
      <c r="D66" s="175"/>
      <c r="E66" s="175">
        <f>'将来負担比率（分子）の構造'!J$41</f>
        <v>12433</v>
      </c>
      <c r="F66" s="175"/>
      <c r="G66" s="175"/>
      <c r="H66" s="175">
        <f>'将来負担比率（分子）の構造'!K$41</f>
        <v>12626</v>
      </c>
      <c r="I66" s="175"/>
      <c r="J66" s="175"/>
      <c r="K66" s="175">
        <f>'将来負担比率（分子）の構造'!L$41</f>
        <v>12145</v>
      </c>
      <c r="L66" s="175"/>
      <c r="M66" s="175"/>
      <c r="N66" s="175">
        <f>'将来負担比率（分子）の構造'!M$41</f>
        <v>12196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4956</v>
      </c>
      <c r="C72" s="179">
        <f>基金残高に係る経年分析!G55</f>
        <v>5255</v>
      </c>
      <c r="D72" s="179">
        <f>基金残高に係る経年分析!H55</f>
        <v>5142</v>
      </c>
    </row>
    <row r="73" spans="1:16" x14ac:dyDescent="0.15">
      <c r="A73" s="178" t="s">
        <v>74</v>
      </c>
      <c r="B73" s="179">
        <f>基金残高に係る経年分析!F56</f>
        <v>83</v>
      </c>
      <c r="C73" s="179">
        <f>基金残高に係る経年分析!G56</f>
        <v>83</v>
      </c>
      <c r="D73" s="179">
        <f>基金残高に係る経年分析!H56</f>
        <v>110</v>
      </c>
    </row>
    <row r="74" spans="1:16" x14ac:dyDescent="0.15">
      <c r="A74" s="178" t="s">
        <v>75</v>
      </c>
      <c r="B74" s="179">
        <f>基金残高に係る経年分析!F57</f>
        <v>5778</v>
      </c>
      <c r="C74" s="179">
        <f>基金残高に係る経年分析!G57</f>
        <v>5857</v>
      </c>
      <c r="D74" s="179">
        <f>基金残高に係る経年分析!H57</f>
        <v>5210</v>
      </c>
    </row>
  </sheetData>
  <sheetProtection algorithmName="SHA-512" hashValue="CiSZqhGM/E1BAJ3nUEjeYyISoZXbs/SRXMkktJYUR/HApbRtEFPLMF9MLngZwLnfpadj1jMRw0y2DzlGBzLYPQ==" saltValue="6wp+9rsmvloCgd20dGOe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937380</v>
      </c>
      <c r="S5" s="613"/>
      <c r="T5" s="613"/>
      <c r="U5" s="613"/>
      <c r="V5" s="613"/>
      <c r="W5" s="613"/>
      <c r="X5" s="613"/>
      <c r="Y5" s="614"/>
      <c r="Z5" s="615">
        <v>7.3</v>
      </c>
      <c r="AA5" s="615"/>
      <c r="AB5" s="615"/>
      <c r="AC5" s="615"/>
      <c r="AD5" s="616">
        <v>937380</v>
      </c>
      <c r="AE5" s="616"/>
      <c r="AF5" s="616"/>
      <c r="AG5" s="616"/>
      <c r="AH5" s="616"/>
      <c r="AI5" s="616"/>
      <c r="AJ5" s="616"/>
      <c r="AK5" s="616"/>
      <c r="AL5" s="617">
        <v>15</v>
      </c>
      <c r="AM5" s="618"/>
      <c r="AN5" s="618"/>
      <c r="AO5" s="619"/>
      <c r="AP5" s="609" t="s">
        <v>217</v>
      </c>
      <c r="AQ5" s="610"/>
      <c r="AR5" s="610"/>
      <c r="AS5" s="610"/>
      <c r="AT5" s="610"/>
      <c r="AU5" s="610"/>
      <c r="AV5" s="610"/>
      <c r="AW5" s="610"/>
      <c r="AX5" s="610"/>
      <c r="AY5" s="610"/>
      <c r="AZ5" s="610"/>
      <c r="BA5" s="610"/>
      <c r="BB5" s="610"/>
      <c r="BC5" s="610"/>
      <c r="BD5" s="610"/>
      <c r="BE5" s="610"/>
      <c r="BF5" s="611"/>
      <c r="BG5" s="623">
        <v>937156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270563</v>
      </c>
      <c r="S6" s="624"/>
      <c r="T6" s="624"/>
      <c r="U6" s="624"/>
      <c r="V6" s="624"/>
      <c r="W6" s="624"/>
      <c r="X6" s="624"/>
      <c r="Y6" s="625"/>
      <c r="Z6" s="626">
        <v>2.1</v>
      </c>
      <c r="AA6" s="626"/>
      <c r="AB6" s="626"/>
      <c r="AC6" s="626"/>
      <c r="AD6" s="627">
        <v>270563</v>
      </c>
      <c r="AE6" s="627"/>
      <c r="AF6" s="627"/>
      <c r="AG6" s="627"/>
      <c r="AH6" s="627"/>
      <c r="AI6" s="627"/>
      <c r="AJ6" s="627"/>
      <c r="AK6" s="627"/>
      <c r="AL6" s="628">
        <v>4.3</v>
      </c>
      <c r="AM6" s="629"/>
      <c r="AN6" s="629"/>
      <c r="AO6" s="630"/>
      <c r="AP6" s="620" t="s">
        <v>222</v>
      </c>
      <c r="AQ6" s="621"/>
      <c r="AR6" s="621"/>
      <c r="AS6" s="621"/>
      <c r="AT6" s="621"/>
      <c r="AU6" s="621"/>
      <c r="AV6" s="621"/>
      <c r="AW6" s="621"/>
      <c r="AX6" s="621"/>
      <c r="AY6" s="621"/>
      <c r="AZ6" s="621"/>
      <c r="BA6" s="621"/>
      <c r="BB6" s="621"/>
      <c r="BC6" s="621"/>
      <c r="BD6" s="621"/>
      <c r="BE6" s="621"/>
      <c r="BF6" s="622"/>
      <c r="BG6" s="623">
        <v>937156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78290</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78290</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343</v>
      </c>
      <c r="S7" s="624"/>
      <c r="T7" s="624"/>
      <c r="U7" s="624"/>
      <c r="V7" s="624"/>
      <c r="W7" s="624"/>
      <c r="X7" s="624"/>
      <c r="Y7" s="625"/>
      <c r="Z7" s="626">
        <v>0</v>
      </c>
      <c r="AA7" s="626"/>
      <c r="AB7" s="626"/>
      <c r="AC7" s="626"/>
      <c r="AD7" s="627">
        <v>343</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307820</v>
      </c>
      <c r="BH7" s="624"/>
      <c r="BI7" s="624"/>
      <c r="BJ7" s="624"/>
      <c r="BK7" s="624"/>
      <c r="BL7" s="624"/>
      <c r="BM7" s="624"/>
      <c r="BN7" s="625"/>
      <c r="BO7" s="626">
        <v>32.799999999999997</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2670057</v>
      </c>
      <c r="CS7" s="624"/>
      <c r="CT7" s="624"/>
      <c r="CU7" s="624"/>
      <c r="CV7" s="624"/>
      <c r="CW7" s="624"/>
      <c r="CX7" s="624"/>
      <c r="CY7" s="625"/>
      <c r="CZ7" s="626">
        <v>22</v>
      </c>
      <c r="DA7" s="626"/>
      <c r="DB7" s="626"/>
      <c r="DC7" s="626"/>
      <c r="DD7" s="632">
        <v>106125</v>
      </c>
      <c r="DE7" s="624"/>
      <c r="DF7" s="624"/>
      <c r="DG7" s="624"/>
      <c r="DH7" s="624"/>
      <c r="DI7" s="624"/>
      <c r="DJ7" s="624"/>
      <c r="DK7" s="624"/>
      <c r="DL7" s="624"/>
      <c r="DM7" s="624"/>
      <c r="DN7" s="624"/>
      <c r="DO7" s="624"/>
      <c r="DP7" s="625"/>
      <c r="DQ7" s="632">
        <v>1425388</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4525</v>
      </c>
      <c r="S8" s="624"/>
      <c r="T8" s="624"/>
      <c r="U8" s="624"/>
      <c r="V8" s="624"/>
      <c r="W8" s="624"/>
      <c r="X8" s="624"/>
      <c r="Y8" s="625"/>
      <c r="Z8" s="626">
        <v>0</v>
      </c>
      <c r="AA8" s="626"/>
      <c r="AB8" s="626"/>
      <c r="AC8" s="626"/>
      <c r="AD8" s="627">
        <v>4525</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13369</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2664608</v>
      </c>
      <c r="CS8" s="624"/>
      <c r="CT8" s="624"/>
      <c r="CU8" s="624"/>
      <c r="CV8" s="624"/>
      <c r="CW8" s="624"/>
      <c r="CX8" s="624"/>
      <c r="CY8" s="625"/>
      <c r="CZ8" s="626">
        <v>22</v>
      </c>
      <c r="DA8" s="626"/>
      <c r="DB8" s="626"/>
      <c r="DC8" s="626"/>
      <c r="DD8" s="632">
        <v>634419</v>
      </c>
      <c r="DE8" s="624"/>
      <c r="DF8" s="624"/>
      <c r="DG8" s="624"/>
      <c r="DH8" s="624"/>
      <c r="DI8" s="624"/>
      <c r="DJ8" s="624"/>
      <c r="DK8" s="624"/>
      <c r="DL8" s="624"/>
      <c r="DM8" s="624"/>
      <c r="DN8" s="624"/>
      <c r="DO8" s="624"/>
      <c r="DP8" s="625"/>
      <c r="DQ8" s="632">
        <v>1468619</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5085</v>
      </c>
      <c r="S9" s="624"/>
      <c r="T9" s="624"/>
      <c r="U9" s="624"/>
      <c r="V9" s="624"/>
      <c r="W9" s="624"/>
      <c r="X9" s="624"/>
      <c r="Y9" s="625"/>
      <c r="Z9" s="626">
        <v>0</v>
      </c>
      <c r="AA9" s="626"/>
      <c r="AB9" s="626"/>
      <c r="AC9" s="626"/>
      <c r="AD9" s="627">
        <v>5085</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263120</v>
      </c>
      <c r="BH9" s="624"/>
      <c r="BI9" s="624"/>
      <c r="BJ9" s="624"/>
      <c r="BK9" s="624"/>
      <c r="BL9" s="624"/>
      <c r="BM9" s="624"/>
      <c r="BN9" s="625"/>
      <c r="BO9" s="626">
        <v>28.1</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1757473</v>
      </c>
      <c r="CS9" s="624"/>
      <c r="CT9" s="624"/>
      <c r="CU9" s="624"/>
      <c r="CV9" s="624"/>
      <c r="CW9" s="624"/>
      <c r="CX9" s="624"/>
      <c r="CY9" s="625"/>
      <c r="CZ9" s="626">
        <v>14.5</v>
      </c>
      <c r="DA9" s="626"/>
      <c r="DB9" s="626"/>
      <c r="DC9" s="626"/>
      <c r="DD9" s="632">
        <v>236594</v>
      </c>
      <c r="DE9" s="624"/>
      <c r="DF9" s="624"/>
      <c r="DG9" s="624"/>
      <c r="DH9" s="624"/>
      <c r="DI9" s="624"/>
      <c r="DJ9" s="624"/>
      <c r="DK9" s="624"/>
      <c r="DL9" s="624"/>
      <c r="DM9" s="624"/>
      <c r="DN9" s="624"/>
      <c r="DO9" s="624"/>
      <c r="DP9" s="625"/>
      <c r="DQ9" s="632">
        <v>936401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21929</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198777</v>
      </c>
      <c r="S11" s="624"/>
      <c r="T11" s="624"/>
      <c r="U11" s="624"/>
      <c r="V11" s="624"/>
      <c r="W11" s="624"/>
      <c r="X11" s="624"/>
      <c r="Y11" s="625"/>
      <c r="Z11" s="628">
        <v>1.5</v>
      </c>
      <c r="AA11" s="629"/>
      <c r="AB11" s="629"/>
      <c r="AC11" s="635"/>
      <c r="AD11" s="632">
        <v>198777</v>
      </c>
      <c r="AE11" s="624"/>
      <c r="AF11" s="624"/>
      <c r="AG11" s="624"/>
      <c r="AH11" s="624"/>
      <c r="AI11" s="624"/>
      <c r="AJ11" s="624"/>
      <c r="AK11" s="625"/>
      <c r="AL11" s="628">
        <v>3.2</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9402</v>
      </c>
      <c r="BH11" s="624"/>
      <c r="BI11" s="624"/>
      <c r="BJ11" s="624"/>
      <c r="BK11" s="624"/>
      <c r="BL11" s="624"/>
      <c r="BM11" s="624"/>
      <c r="BN11" s="625"/>
      <c r="BO11" s="626">
        <v>1</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985621</v>
      </c>
      <c r="CS11" s="624"/>
      <c r="CT11" s="624"/>
      <c r="CU11" s="624"/>
      <c r="CV11" s="624"/>
      <c r="CW11" s="624"/>
      <c r="CX11" s="624"/>
      <c r="CY11" s="625"/>
      <c r="CZ11" s="626">
        <v>8.1</v>
      </c>
      <c r="DA11" s="626"/>
      <c r="DB11" s="626"/>
      <c r="DC11" s="626"/>
      <c r="DD11" s="632">
        <v>275837</v>
      </c>
      <c r="DE11" s="624"/>
      <c r="DF11" s="624"/>
      <c r="DG11" s="624"/>
      <c r="DH11" s="624"/>
      <c r="DI11" s="624"/>
      <c r="DJ11" s="624"/>
      <c r="DK11" s="624"/>
      <c r="DL11" s="624"/>
      <c r="DM11" s="624"/>
      <c r="DN11" s="624"/>
      <c r="DO11" s="624"/>
      <c r="DP11" s="625"/>
      <c r="DQ11" s="632">
        <v>576679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5628</v>
      </c>
      <c r="S12" s="624"/>
      <c r="T12" s="624"/>
      <c r="U12" s="624"/>
      <c r="V12" s="624"/>
      <c r="W12" s="624"/>
      <c r="X12" s="624"/>
      <c r="Y12" s="625"/>
      <c r="Z12" s="626">
        <v>0</v>
      </c>
      <c r="AA12" s="626"/>
      <c r="AB12" s="626"/>
      <c r="AC12" s="626"/>
      <c r="AD12" s="627">
        <v>5628</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552853</v>
      </c>
      <c r="BH12" s="624"/>
      <c r="BI12" s="624"/>
      <c r="BJ12" s="624"/>
      <c r="BK12" s="624"/>
      <c r="BL12" s="624"/>
      <c r="BM12" s="624"/>
      <c r="BN12" s="625"/>
      <c r="BO12" s="626">
        <v>59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302088</v>
      </c>
      <c r="CS12" s="624"/>
      <c r="CT12" s="624"/>
      <c r="CU12" s="624"/>
      <c r="CV12" s="624"/>
      <c r="CW12" s="624"/>
      <c r="CX12" s="624"/>
      <c r="CY12" s="625"/>
      <c r="CZ12" s="626">
        <v>2.5</v>
      </c>
      <c r="DA12" s="626"/>
      <c r="DB12" s="626"/>
      <c r="DC12" s="626"/>
      <c r="DD12" s="632">
        <v>10527</v>
      </c>
      <c r="DE12" s="624"/>
      <c r="DF12" s="624"/>
      <c r="DG12" s="624"/>
      <c r="DH12" s="624"/>
      <c r="DI12" s="624"/>
      <c r="DJ12" s="624"/>
      <c r="DK12" s="624"/>
      <c r="DL12" s="624"/>
      <c r="DM12" s="624"/>
      <c r="DN12" s="624"/>
      <c r="DO12" s="624"/>
      <c r="DP12" s="625"/>
      <c r="DQ12" s="632">
        <v>257379</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549290</v>
      </c>
      <c r="BH13" s="624"/>
      <c r="BI13" s="624"/>
      <c r="BJ13" s="624"/>
      <c r="BK13" s="624"/>
      <c r="BL13" s="624"/>
      <c r="BM13" s="624"/>
      <c r="BN13" s="625"/>
      <c r="BO13" s="626">
        <v>58.6</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793424</v>
      </c>
      <c r="CS13" s="624"/>
      <c r="CT13" s="624"/>
      <c r="CU13" s="624"/>
      <c r="CV13" s="624"/>
      <c r="CW13" s="624"/>
      <c r="CX13" s="624"/>
      <c r="CY13" s="625"/>
      <c r="CZ13" s="626">
        <v>6.5</v>
      </c>
      <c r="DA13" s="626"/>
      <c r="DB13" s="626"/>
      <c r="DC13" s="626"/>
      <c r="DD13" s="632">
        <v>660065</v>
      </c>
      <c r="DE13" s="624"/>
      <c r="DF13" s="624"/>
      <c r="DG13" s="624"/>
      <c r="DH13" s="624"/>
      <c r="DI13" s="624"/>
      <c r="DJ13" s="624"/>
      <c r="DK13" s="624"/>
      <c r="DL13" s="624"/>
      <c r="DM13" s="624"/>
      <c r="DN13" s="624"/>
      <c r="DO13" s="624"/>
      <c r="DP13" s="625"/>
      <c r="DQ13" s="632">
        <v>353711</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3103</v>
      </c>
      <c r="S14" s="624"/>
      <c r="T14" s="624"/>
      <c r="U14" s="624"/>
      <c r="V14" s="624"/>
      <c r="W14" s="624"/>
      <c r="X14" s="624"/>
      <c r="Y14" s="625"/>
      <c r="Z14" s="626">
        <v>0</v>
      </c>
      <c r="AA14" s="626"/>
      <c r="AB14" s="626"/>
      <c r="AC14" s="626"/>
      <c r="AD14" s="627">
        <v>3103</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46956</v>
      </c>
      <c r="BH14" s="624"/>
      <c r="BI14" s="624"/>
      <c r="BJ14" s="624"/>
      <c r="BK14" s="624"/>
      <c r="BL14" s="624"/>
      <c r="BM14" s="624"/>
      <c r="BN14" s="625"/>
      <c r="BO14" s="626">
        <v>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391174</v>
      </c>
      <c r="CS14" s="624"/>
      <c r="CT14" s="624"/>
      <c r="CU14" s="624"/>
      <c r="CV14" s="624"/>
      <c r="CW14" s="624"/>
      <c r="CX14" s="624"/>
      <c r="CY14" s="625"/>
      <c r="CZ14" s="626">
        <v>3.2</v>
      </c>
      <c r="DA14" s="626"/>
      <c r="DB14" s="626"/>
      <c r="DC14" s="626"/>
      <c r="DD14" s="632">
        <v>1233</v>
      </c>
      <c r="DE14" s="624"/>
      <c r="DF14" s="624"/>
      <c r="DG14" s="624"/>
      <c r="DH14" s="624"/>
      <c r="DI14" s="624"/>
      <c r="DJ14" s="624"/>
      <c r="DK14" s="624"/>
      <c r="DL14" s="624"/>
      <c r="DM14" s="624"/>
      <c r="DN14" s="624"/>
      <c r="DO14" s="624"/>
      <c r="DP14" s="625"/>
      <c r="DQ14" s="632">
        <v>387765</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29500</v>
      </c>
      <c r="BH15" s="624"/>
      <c r="BI15" s="624"/>
      <c r="BJ15" s="624"/>
      <c r="BK15" s="624"/>
      <c r="BL15" s="624"/>
      <c r="BM15" s="624"/>
      <c r="BN15" s="625"/>
      <c r="BO15" s="626">
        <v>3.1</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921376</v>
      </c>
      <c r="CS15" s="624"/>
      <c r="CT15" s="624"/>
      <c r="CU15" s="624"/>
      <c r="CV15" s="624"/>
      <c r="CW15" s="624"/>
      <c r="CX15" s="624"/>
      <c r="CY15" s="625"/>
      <c r="CZ15" s="626">
        <v>7.6</v>
      </c>
      <c r="DA15" s="626"/>
      <c r="DB15" s="626"/>
      <c r="DC15" s="626"/>
      <c r="DD15" s="632">
        <v>262783</v>
      </c>
      <c r="DE15" s="624"/>
      <c r="DF15" s="624"/>
      <c r="DG15" s="624"/>
      <c r="DH15" s="624"/>
      <c r="DI15" s="624"/>
      <c r="DJ15" s="624"/>
      <c r="DK15" s="624"/>
      <c r="DL15" s="624"/>
      <c r="DM15" s="624"/>
      <c r="DN15" s="624"/>
      <c r="DO15" s="624"/>
      <c r="DP15" s="625"/>
      <c r="DQ15" s="632">
        <v>620910</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35950</v>
      </c>
      <c r="S16" s="624"/>
      <c r="T16" s="624"/>
      <c r="U16" s="624"/>
      <c r="V16" s="624"/>
      <c r="W16" s="624"/>
      <c r="X16" s="624"/>
      <c r="Y16" s="625"/>
      <c r="Z16" s="626">
        <v>0.3</v>
      </c>
      <c r="AA16" s="626"/>
      <c r="AB16" s="626"/>
      <c r="AC16" s="626"/>
      <c r="AD16" s="627">
        <v>35950</v>
      </c>
      <c r="AE16" s="627"/>
      <c r="AF16" s="627"/>
      <c r="AG16" s="627"/>
      <c r="AH16" s="627"/>
      <c r="AI16" s="627"/>
      <c r="AJ16" s="627"/>
      <c r="AK16" s="627"/>
      <c r="AL16" s="628">
        <v>0.6</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v>27</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302791</v>
      </c>
      <c r="CS16" s="624"/>
      <c r="CT16" s="624"/>
      <c r="CU16" s="624"/>
      <c r="CV16" s="624"/>
      <c r="CW16" s="624"/>
      <c r="CX16" s="624"/>
      <c r="CY16" s="625"/>
      <c r="CZ16" s="626">
        <v>2.5</v>
      </c>
      <c r="DA16" s="626"/>
      <c r="DB16" s="626"/>
      <c r="DC16" s="626"/>
      <c r="DD16" s="632" t="s">
        <v>122</v>
      </c>
      <c r="DE16" s="624"/>
      <c r="DF16" s="624"/>
      <c r="DG16" s="624"/>
      <c r="DH16" s="624"/>
      <c r="DI16" s="624"/>
      <c r="DJ16" s="624"/>
      <c r="DK16" s="624"/>
      <c r="DL16" s="624"/>
      <c r="DM16" s="624"/>
      <c r="DN16" s="624"/>
      <c r="DO16" s="624"/>
      <c r="DP16" s="625"/>
      <c r="DQ16" s="632">
        <v>240221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17674</v>
      </c>
      <c r="S17" s="624"/>
      <c r="T17" s="624"/>
      <c r="U17" s="624"/>
      <c r="V17" s="624"/>
      <c r="W17" s="624"/>
      <c r="X17" s="624"/>
      <c r="Y17" s="625"/>
      <c r="Z17" s="626">
        <v>0.1</v>
      </c>
      <c r="AA17" s="626"/>
      <c r="AB17" s="626"/>
      <c r="AC17" s="626"/>
      <c r="AD17" s="627">
        <v>17674</v>
      </c>
      <c r="AE17" s="627"/>
      <c r="AF17" s="627"/>
      <c r="AG17" s="627"/>
      <c r="AH17" s="627"/>
      <c r="AI17" s="627"/>
      <c r="AJ17" s="627"/>
      <c r="AK17" s="627"/>
      <c r="AL17" s="628">
        <v>0.3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1247385</v>
      </c>
      <c r="CS17" s="624"/>
      <c r="CT17" s="624"/>
      <c r="CU17" s="624"/>
      <c r="CV17" s="624"/>
      <c r="CW17" s="624"/>
      <c r="CX17" s="624"/>
      <c r="CY17" s="625"/>
      <c r="CZ17" s="626">
        <v>10.3</v>
      </c>
      <c r="DA17" s="626"/>
      <c r="DB17" s="626"/>
      <c r="DC17" s="626"/>
      <c r="DD17" s="632" t="s">
        <v>122</v>
      </c>
      <c r="DE17" s="624"/>
      <c r="DF17" s="624"/>
      <c r="DG17" s="624"/>
      <c r="DH17" s="624"/>
      <c r="DI17" s="624"/>
      <c r="DJ17" s="624"/>
      <c r="DK17" s="624"/>
      <c r="DL17" s="624"/>
      <c r="DM17" s="624"/>
      <c r="DN17" s="624"/>
      <c r="DO17" s="624"/>
      <c r="DP17" s="625"/>
      <c r="DQ17" s="632">
        <v>1243649</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6233</v>
      </c>
      <c r="S18" s="624"/>
      <c r="T18" s="624"/>
      <c r="U18" s="624"/>
      <c r="V18" s="624"/>
      <c r="W18" s="624"/>
      <c r="X18" s="624"/>
      <c r="Y18" s="625"/>
      <c r="Z18" s="626">
        <v>0</v>
      </c>
      <c r="AA18" s="626"/>
      <c r="AB18" s="626"/>
      <c r="AC18" s="626"/>
      <c r="AD18" s="627">
        <v>6233</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3296</v>
      </c>
      <c r="S19" s="624"/>
      <c r="T19" s="624"/>
      <c r="U19" s="624"/>
      <c r="V19" s="624"/>
      <c r="W19" s="624"/>
      <c r="X19" s="624"/>
      <c r="Y19" s="625"/>
      <c r="Z19" s="626">
        <v>0</v>
      </c>
      <c r="AA19" s="626"/>
      <c r="AB19" s="626"/>
      <c r="AC19" s="626"/>
      <c r="AD19" s="627">
        <v>3296</v>
      </c>
      <c r="AE19" s="627"/>
      <c r="AF19" s="627"/>
      <c r="AG19" s="627"/>
      <c r="AH19" s="627"/>
      <c r="AI19" s="627"/>
      <c r="AJ19" s="627"/>
      <c r="AK19" s="627"/>
      <c r="AL19" s="628">
        <v>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224</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2937</v>
      </c>
      <c r="S20" s="624"/>
      <c r="T20" s="624"/>
      <c r="U20" s="624"/>
      <c r="V20" s="624"/>
      <c r="W20" s="624"/>
      <c r="X20" s="624"/>
      <c r="Y20" s="625"/>
      <c r="Z20" s="626">
        <v>0</v>
      </c>
      <c r="AA20" s="626"/>
      <c r="AB20" s="626"/>
      <c r="AC20" s="626"/>
      <c r="AD20" s="627">
        <v>2937</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224</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12114287</v>
      </c>
      <c r="CS20" s="624"/>
      <c r="CT20" s="624"/>
      <c r="CU20" s="624"/>
      <c r="CV20" s="624"/>
      <c r="CW20" s="624"/>
      <c r="CX20" s="624"/>
      <c r="CY20" s="625"/>
      <c r="CZ20" s="626">
        <v>100</v>
      </c>
      <c r="DA20" s="626"/>
      <c r="DB20" s="626"/>
      <c r="DC20" s="626"/>
      <c r="DD20" s="632">
        <v>2187583</v>
      </c>
      <c r="DE20" s="624"/>
      <c r="DF20" s="624"/>
      <c r="DG20" s="624"/>
      <c r="DH20" s="624"/>
      <c r="DI20" s="624"/>
      <c r="DJ20" s="624"/>
      <c r="DK20" s="624"/>
      <c r="DL20" s="624"/>
      <c r="DM20" s="624"/>
      <c r="DN20" s="624"/>
      <c r="DO20" s="624"/>
      <c r="DP20" s="625"/>
      <c r="DQ20" s="632">
        <v>7589012</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5203012</v>
      </c>
      <c r="S21" s="624"/>
      <c r="T21" s="624"/>
      <c r="U21" s="624"/>
      <c r="V21" s="624"/>
      <c r="W21" s="624"/>
      <c r="X21" s="624"/>
      <c r="Y21" s="625"/>
      <c r="Z21" s="626">
        <v>40.5</v>
      </c>
      <c r="AA21" s="626"/>
      <c r="AB21" s="626"/>
      <c r="AC21" s="626"/>
      <c r="AD21" s="627">
        <v>4765736</v>
      </c>
      <c r="AE21" s="627"/>
      <c r="AF21" s="627"/>
      <c r="AG21" s="627"/>
      <c r="AH21" s="627"/>
      <c r="AI21" s="627"/>
      <c r="AJ21" s="627"/>
      <c r="AK21" s="627"/>
      <c r="AL21" s="628">
        <v>76.2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224</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4765736</v>
      </c>
      <c r="S22" s="624"/>
      <c r="T22" s="624"/>
      <c r="U22" s="624"/>
      <c r="V22" s="624"/>
      <c r="W22" s="624"/>
      <c r="X22" s="624"/>
      <c r="Y22" s="625"/>
      <c r="Z22" s="626">
        <v>37.1</v>
      </c>
      <c r="AA22" s="626"/>
      <c r="AB22" s="626"/>
      <c r="AC22" s="626"/>
      <c r="AD22" s="627">
        <v>4765736</v>
      </c>
      <c r="AE22" s="627"/>
      <c r="AF22" s="627"/>
      <c r="AG22" s="627"/>
      <c r="AH22" s="627"/>
      <c r="AI22" s="627"/>
      <c r="AJ22" s="627"/>
      <c r="AK22" s="627"/>
      <c r="AL22" s="628">
        <v>76.2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437276</v>
      </c>
      <c r="S23" s="624"/>
      <c r="T23" s="624"/>
      <c r="U23" s="624"/>
      <c r="V23" s="624"/>
      <c r="W23" s="624"/>
      <c r="X23" s="624"/>
      <c r="Y23" s="625"/>
      <c r="Z23" s="626">
        <v>3.4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3189603</v>
      </c>
      <c r="CS24" s="613"/>
      <c r="CT24" s="613"/>
      <c r="CU24" s="613"/>
      <c r="CV24" s="613"/>
      <c r="CW24" s="613"/>
      <c r="CX24" s="613"/>
      <c r="CY24" s="614"/>
      <c r="CZ24" s="617">
        <v>26.3</v>
      </c>
      <c r="DA24" s="618"/>
      <c r="DB24" s="618"/>
      <c r="DC24" s="634"/>
      <c r="DD24" s="655">
        <v>2665907</v>
      </c>
      <c r="DE24" s="613"/>
      <c r="DF24" s="613"/>
      <c r="DG24" s="613"/>
      <c r="DH24" s="613"/>
      <c r="DI24" s="613"/>
      <c r="DJ24" s="613"/>
      <c r="DK24" s="614"/>
      <c r="DL24" s="655">
        <v>2468562</v>
      </c>
      <c r="DM24" s="613"/>
      <c r="DN24" s="613"/>
      <c r="DO24" s="613"/>
      <c r="DP24" s="613"/>
      <c r="DQ24" s="613"/>
      <c r="DR24" s="613"/>
      <c r="DS24" s="613"/>
      <c r="DT24" s="613"/>
      <c r="DU24" s="613"/>
      <c r="DV24" s="614"/>
      <c r="DW24" s="617">
        <v>39.299999999999997</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6688273</v>
      </c>
      <c r="S25" s="624"/>
      <c r="T25" s="624"/>
      <c r="U25" s="624"/>
      <c r="V25" s="624"/>
      <c r="W25" s="624"/>
      <c r="X25" s="624"/>
      <c r="Y25" s="625"/>
      <c r="Z25" s="626">
        <v>52.1</v>
      </c>
      <c r="AA25" s="626"/>
      <c r="AB25" s="626"/>
      <c r="AC25" s="626"/>
      <c r="AD25" s="627">
        <v>6250997</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1401364</v>
      </c>
      <c r="CS25" s="656"/>
      <c r="CT25" s="656"/>
      <c r="CU25" s="656"/>
      <c r="CV25" s="656"/>
      <c r="CW25" s="656"/>
      <c r="CX25" s="656"/>
      <c r="CY25" s="657"/>
      <c r="CZ25" s="628">
        <v>11.6</v>
      </c>
      <c r="DA25" s="653"/>
      <c r="DB25" s="653"/>
      <c r="DC25" s="658"/>
      <c r="DD25" s="632">
        <v>1272864</v>
      </c>
      <c r="DE25" s="656"/>
      <c r="DF25" s="656"/>
      <c r="DG25" s="656"/>
      <c r="DH25" s="656"/>
      <c r="DI25" s="656"/>
      <c r="DJ25" s="656"/>
      <c r="DK25" s="657"/>
      <c r="DL25" s="632">
        <v>1077523</v>
      </c>
      <c r="DM25" s="656"/>
      <c r="DN25" s="656"/>
      <c r="DO25" s="656"/>
      <c r="DP25" s="656"/>
      <c r="DQ25" s="656"/>
      <c r="DR25" s="656"/>
      <c r="DS25" s="656"/>
      <c r="DT25" s="656"/>
      <c r="DU25" s="656"/>
      <c r="DV25" s="657"/>
      <c r="DW25" s="628">
        <v>17.2</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1915</v>
      </c>
      <c r="S26" s="624"/>
      <c r="T26" s="624"/>
      <c r="U26" s="624"/>
      <c r="V26" s="624"/>
      <c r="W26" s="624"/>
      <c r="X26" s="624"/>
      <c r="Y26" s="625"/>
      <c r="Z26" s="626">
        <v>0</v>
      </c>
      <c r="AA26" s="626"/>
      <c r="AB26" s="626"/>
      <c r="AC26" s="626"/>
      <c r="AD26" s="627">
        <v>1915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816667</v>
      </c>
      <c r="CS26" s="624"/>
      <c r="CT26" s="624"/>
      <c r="CU26" s="624"/>
      <c r="CV26" s="624"/>
      <c r="CW26" s="624"/>
      <c r="CX26" s="624"/>
      <c r="CY26" s="625"/>
      <c r="CZ26" s="628">
        <v>6.7</v>
      </c>
      <c r="DA26" s="653"/>
      <c r="DB26" s="653"/>
      <c r="DC26" s="658"/>
      <c r="DD26" s="632">
        <v>732987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7638</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937380</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540854</v>
      </c>
      <c r="CS27" s="656"/>
      <c r="CT27" s="656"/>
      <c r="CU27" s="656"/>
      <c r="CV27" s="656"/>
      <c r="CW27" s="656"/>
      <c r="CX27" s="656"/>
      <c r="CY27" s="657"/>
      <c r="CZ27" s="628">
        <v>4.5</v>
      </c>
      <c r="DA27" s="653"/>
      <c r="DB27" s="653"/>
      <c r="DC27" s="658"/>
      <c r="DD27" s="632">
        <v>149394</v>
      </c>
      <c r="DE27" s="656"/>
      <c r="DF27" s="656"/>
      <c r="DG27" s="656"/>
      <c r="DH27" s="656"/>
      <c r="DI27" s="656"/>
      <c r="DJ27" s="656"/>
      <c r="DK27" s="657"/>
      <c r="DL27" s="632">
        <v>147390</v>
      </c>
      <c r="DM27" s="656"/>
      <c r="DN27" s="656"/>
      <c r="DO27" s="656"/>
      <c r="DP27" s="656"/>
      <c r="DQ27" s="656"/>
      <c r="DR27" s="656"/>
      <c r="DS27" s="656"/>
      <c r="DT27" s="656"/>
      <c r="DU27" s="656"/>
      <c r="DV27" s="657"/>
      <c r="DW27" s="628">
        <v>2.2999999999999998</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102751</v>
      </c>
      <c r="S28" s="624"/>
      <c r="T28" s="624"/>
      <c r="U28" s="624"/>
      <c r="V28" s="624"/>
      <c r="W28" s="624"/>
      <c r="X28" s="624"/>
      <c r="Y28" s="625"/>
      <c r="Z28" s="626">
        <v>0.8</v>
      </c>
      <c r="AA28" s="626"/>
      <c r="AB28" s="626"/>
      <c r="AC28" s="626"/>
      <c r="AD28" s="627">
        <v>1383</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1247385</v>
      </c>
      <c r="CS28" s="624"/>
      <c r="CT28" s="624"/>
      <c r="CU28" s="624"/>
      <c r="CV28" s="624"/>
      <c r="CW28" s="624"/>
      <c r="CX28" s="624"/>
      <c r="CY28" s="625"/>
      <c r="CZ28" s="628">
        <v>10.3</v>
      </c>
      <c r="DA28" s="653"/>
      <c r="DB28" s="653"/>
      <c r="DC28" s="658"/>
      <c r="DD28" s="632">
        <v>1243649</v>
      </c>
      <c r="DE28" s="624"/>
      <c r="DF28" s="624"/>
      <c r="DG28" s="624"/>
      <c r="DH28" s="624"/>
      <c r="DI28" s="624"/>
      <c r="DJ28" s="624"/>
      <c r="DK28" s="625"/>
      <c r="DL28" s="632">
        <v>1243649</v>
      </c>
      <c r="DM28" s="624"/>
      <c r="DN28" s="624"/>
      <c r="DO28" s="624"/>
      <c r="DP28" s="624"/>
      <c r="DQ28" s="624"/>
      <c r="DR28" s="624"/>
      <c r="DS28" s="624"/>
      <c r="DT28" s="624"/>
      <c r="DU28" s="624"/>
      <c r="DV28" s="625"/>
      <c r="DW28" s="628">
        <v>19.8</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63340</v>
      </c>
      <c r="S29" s="624"/>
      <c r="T29" s="624"/>
      <c r="U29" s="624"/>
      <c r="V29" s="624"/>
      <c r="W29" s="624"/>
      <c r="X29" s="624"/>
      <c r="Y29" s="625"/>
      <c r="Z29" s="626">
        <v>0.5</v>
      </c>
      <c r="AA29" s="626"/>
      <c r="AB29" s="626"/>
      <c r="AC29" s="626"/>
      <c r="AD29" s="627">
        <v>87</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1247385</v>
      </c>
      <c r="CS29" s="656"/>
      <c r="CT29" s="656"/>
      <c r="CU29" s="656"/>
      <c r="CV29" s="656"/>
      <c r="CW29" s="656"/>
      <c r="CX29" s="656"/>
      <c r="CY29" s="657"/>
      <c r="CZ29" s="628">
        <v>10.3</v>
      </c>
      <c r="DA29" s="653"/>
      <c r="DB29" s="653"/>
      <c r="DC29" s="658"/>
      <c r="DD29" s="632">
        <v>1243649</v>
      </c>
      <c r="DE29" s="656"/>
      <c r="DF29" s="656"/>
      <c r="DG29" s="656"/>
      <c r="DH29" s="656"/>
      <c r="DI29" s="656"/>
      <c r="DJ29" s="656"/>
      <c r="DK29" s="657"/>
      <c r="DL29" s="632">
        <v>1243649</v>
      </c>
      <c r="DM29" s="656"/>
      <c r="DN29" s="656"/>
      <c r="DO29" s="656"/>
      <c r="DP29" s="656"/>
      <c r="DQ29" s="656"/>
      <c r="DR29" s="656"/>
      <c r="DS29" s="656"/>
      <c r="DT29" s="656"/>
      <c r="DU29" s="656"/>
      <c r="DV29" s="657"/>
      <c r="DW29" s="628">
        <v>19.8</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1057481</v>
      </c>
      <c r="S30" s="624"/>
      <c r="T30" s="624"/>
      <c r="U30" s="624"/>
      <c r="V30" s="624"/>
      <c r="W30" s="624"/>
      <c r="X30" s="624"/>
      <c r="Y30" s="625"/>
      <c r="Z30" s="626">
        <v>8.1999999999999993</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1210577</v>
      </c>
      <c r="CS30" s="624"/>
      <c r="CT30" s="624"/>
      <c r="CU30" s="624"/>
      <c r="CV30" s="624"/>
      <c r="CW30" s="624"/>
      <c r="CX30" s="624"/>
      <c r="CY30" s="625"/>
      <c r="CZ30" s="628">
        <v>10</v>
      </c>
      <c r="DA30" s="653"/>
      <c r="DB30" s="653"/>
      <c r="DC30" s="658"/>
      <c r="DD30" s="632">
        <v>1206997</v>
      </c>
      <c r="DE30" s="624"/>
      <c r="DF30" s="624"/>
      <c r="DG30" s="624"/>
      <c r="DH30" s="624"/>
      <c r="DI30" s="624"/>
      <c r="DJ30" s="624"/>
      <c r="DK30" s="625"/>
      <c r="DL30" s="632">
        <v>1206997</v>
      </c>
      <c r="DM30" s="624"/>
      <c r="DN30" s="624"/>
      <c r="DO30" s="624"/>
      <c r="DP30" s="624"/>
      <c r="DQ30" s="624"/>
      <c r="DR30" s="624"/>
      <c r="DS30" s="624"/>
      <c r="DT30" s="624"/>
      <c r="DU30" s="624"/>
      <c r="DV30" s="625"/>
      <c r="DW30" s="628">
        <v>19.2</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99.4</v>
      </c>
      <c r="BH31" s="667"/>
      <c r="BI31" s="667"/>
      <c r="BJ31" s="667"/>
      <c r="BK31" s="667"/>
      <c r="BL31" s="667"/>
      <c r="BM31" s="618">
        <v>98.1</v>
      </c>
      <c r="BN31" s="667"/>
      <c r="BO31" s="667"/>
      <c r="BP31" s="667"/>
      <c r="BQ31" s="668"/>
      <c r="BR31" s="670">
        <v>99.6</v>
      </c>
      <c r="BS31" s="667"/>
      <c r="BT31" s="667"/>
      <c r="BU31" s="667"/>
      <c r="BV31" s="667"/>
      <c r="BW31" s="667"/>
      <c r="BX31" s="618">
        <v>98.5</v>
      </c>
      <c r="BY31" s="667"/>
      <c r="BZ31" s="667"/>
      <c r="CA31" s="667"/>
      <c r="CB31" s="668"/>
      <c r="CD31" s="663"/>
      <c r="CE31" s="664"/>
      <c r="CF31" s="620" t="s">
        <v>301</v>
      </c>
      <c r="CG31" s="621"/>
      <c r="CH31" s="621"/>
      <c r="CI31" s="621"/>
      <c r="CJ31" s="621"/>
      <c r="CK31" s="621"/>
      <c r="CL31" s="621"/>
      <c r="CM31" s="621"/>
      <c r="CN31" s="621"/>
      <c r="CO31" s="621"/>
      <c r="CP31" s="621"/>
      <c r="CQ31" s="622"/>
      <c r="CR31" s="623">
        <v>36808</v>
      </c>
      <c r="CS31" s="656"/>
      <c r="CT31" s="656"/>
      <c r="CU31" s="656"/>
      <c r="CV31" s="656"/>
      <c r="CW31" s="656"/>
      <c r="CX31" s="656"/>
      <c r="CY31" s="657"/>
      <c r="CZ31" s="628">
        <v>0.3</v>
      </c>
      <c r="DA31" s="653"/>
      <c r="DB31" s="653"/>
      <c r="DC31" s="658"/>
      <c r="DD31" s="632">
        <v>36652</v>
      </c>
      <c r="DE31" s="656"/>
      <c r="DF31" s="656"/>
      <c r="DG31" s="656"/>
      <c r="DH31" s="656"/>
      <c r="DI31" s="656"/>
      <c r="DJ31" s="656"/>
      <c r="DK31" s="657"/>
      <c r="DL31" s="632">
        <v>36652</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720512</v>
      </c>
      <c r="S32" s="624"/>
      <c r="T32" s="624"/>
      <c r="U32" s="624"/>
      <c r="V32" s="624"/>
      <c r="W32" s="624"/>
      <c r="X32" s="624"/>
      <c r="Y32" s="625"/>
      <c r="Z32" s="626">
        <v>5.6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99.3</v>
      </c>
      <c r="BH32" s="656"/>
      <c r="BI32" s="656"/>
      <c r="BJ32" s="656"/>
      <c r="BK32" s="656"/>
      <c r="BL32" s="656"/>
      <c r="BM32" s="629">
        <v>98.6</v>
      </c>
      <c r="BN32" s="656"/>
      <c r="BO32" s="656"/>
      <c r="BP32" s="656"/>
      <c r="BQ32" s="669"/>
      <c r="BR32" s="680">
        <v>99.6</v>
      </c>
      <c r="BS32" s="656"/>
      <c r="BT32" s="656"/>
      <c r="BU32" s="656"/>
      <c r="BV32" s="656"/>
      <c r="BW32" s="656"/>
      <c r="BX32" s="629">
        <v>99</v>
      </c>
      <c r="BY32" s="656"/>
      <c r="BZ32" s="656"/>
      <c r="CA32" s="656"/>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91368</v>
      </c>
      <c r="S33" s="624"/>
      <c r="T33" s="624"/>
      <c r="U33" s="624"/>
      <c r="V33" s="624"/>
      <c r="W33" s="624"/>
      <c r="X33" s="624"/>
      <c r="Y33" s="625"/>
      <c r="Z33" s="626">
        <v>0.7</v>
      </c>
      <c r="AA33" s="626"/>
      <c r="AB33" s="626"/>
      <c r="AC33" s="626"/>
      <c r="AD33" s="627">
        <v>2343</v>
      </c>
      <c r="AE33" s="627"/>
      <c r="AF33" s="627"/>
      <c r="AG33" s="627"/>
      <c r="AH33" s="627"/>
      <c r="AI33" s="627"/>
      <c r="AJ33" s="627"/>
      <c r="AK33" s="627"/>
      <c r="AL33" s="628">
        <v>0</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99.4</v>
      </c>
      <c r="BH33" s="682"/>
      <c r="BI33" s="682"/>
      <c r="BJ33" s="682"/>
      <c r="BK33" s="682"/>
      <c r="BL33" s="682"/>
      <c r="BM33" s="683">
        <v>97.7</v>
      </c>
      <c r="BN33" s="682"/>
      <c r="BO33" s="682"/>
      <c r="BP33" s="682"/>
      <c r="BQ33" s="684"/>
      <c r="BR33" s="681">
        <v>99.5</v>
      </c>
      <c r="BS33" s="682"/>
      <c r="BT33" s="682"/>
      <c r="BU33" s="682"/>
      <c r="BV33" s="682"/>
      <c r="BW33" s="682"/>
      <c r="BX33" s="683">
        <v>98</v>
      </c>
      <c r="BY33" s="682"/>
      <c r="BZ33" s="682"/>
      <c r="CA33" s="682"/>
      <c r="CB33" s="684"/>
      <c r="CD33" s="620" t="s">
        <v>308</v>
      </c>
      <c r="CE33" s="621"/>
      <c r="CF33" s="621"/>
      <c r="CG33" s="621"/>
      <c r="CH33" s="621"/>
      <c r="CI33" s="621"/>
      <c r="CJ33" s="621"/>
      <c r="CK33" s="621"/>
      <c r="CL33" s="621"/>
      <c r="CM33" s="621"/>
      <c r="CN33" s="621"/>
      <c r="CO33" s="621"/>
      <c r="CP33" s="621"/>
      <c r="CQ33" s="622"/>
      <c r="CR33" s="623">
        <v>6434310</v>
      </c>
      <c r="CS33" s="656"/>
      <c r="CT33" s="656"/>
      <c r="CU33" s="656"/>
      <c r="CV33" s="656"/>
      <c r="CW33" s="656"/>
      <c r="CX33" s="656"/>
      <c r="CY33" s="657"/>
      <c r="CZ33" s="628">
        <v>53.1</v>
      </c>
      <c r="DA33" s="653"/>
      <c r="DB33" s="653"/>
      <c r="DC33" s="658"/>
      <c r="DD33" s="632">
        <v>4125745</v>
      </c>
      <c r="DE33" s="656"/>
      <c r="DF33" s="656"/>
      <c r="DG33" s="656"/>
      <c r="DH33" s="656"/>
      <c r="DI33" s="656"/>
      <c r="DJ33" s="656"/>
      <c r="DK33" s="657"/>
      <c r="DL33" s="632">
        <v>2631756</v>
      </c>
      <c r="DM33" s="656"/>
      <c r="DN33" s="656"/>
      <c r="DO33" s="656"/>
      <c r="DP33" s="656"/>
      <c r="DQ33" s="656"/>
      <c r="DR33" s="656"/>
      <c r="DS33" s="656"/>
      <c r="DT33" s="656"/>
      <c r="DU33" s="656"/>
      <c r="DV33" s="657"/>
      <c r="DW33" s="628">
        <v>41.9</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819573</v>
      </c>
      <c r="S34" s="624"/>
      <c r="T34" s="624"/>
      <c r="U34" s="624"/>
      <c r="V34" s="624"/>
      <c r="W34" s="624"/>
      <c r="X34" s="624"/>
      <c r="Y34" s="625"/>
      <c r="Z34" s="626">
        <v>6.4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2301510</v>
      </c>
      <c r="CS34" s="624"/>
      <c r="CT34" s="624"/>
      <c r="CU34" s="624"/>
      <c r="CV34" s="624"/>
      <c r="CW34" s="624"/>
      <c r="CX34" s="624"/>
      <c r="CY34" s="625"/>
      <c r="CZ34" s="628">
        <v>19</v>
      </c>
      <c r="DA34" s="653"/>
      <c r="DB34" s="653"/>
      <c r="DC34" s="658"/>
      <c r="DD34" s="632">
        <v>1654792</v>
      </c>
      <c r="DE34" s="624"/>
      <c r="DF34" s="624"/>
      <c r="DG34" s="624"/>
      <c r="DH34" s="624"/>
      <c r="DI34" s="624"/>
      <c r="DJ34" s="624"/>
      <c r="DK34" s="625"/>
      <c r="DL34" s="632">
        <v>1213973</v>
      </c>
      <c r="DM34" s="624"/>
      <c r="DN34" s="624"/>
      <c r="DO34" s="624"/>
      <c r="DP34" s="624"/>
      <c r="DQ34" s="624"/>
      <c r="DR34" s="624"/>
      <c r="DS34" s="624"/>
      <c r="DT34" s="624"/>
      <c r="DU34" s="624"/>
      <c r="DV34" s="625"/>
      <c r="DW34" s="628">
        <v>19.3</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1517909</v>
      </c>
      <c r="S35" s="624"/>
      <c r="T35" s="624"/>
      <c r="U35" s="624"/>
      <c r="V35" s="624"/>
      <c r="W35" s="624"/>
      <c r="X35" s="624"/>
      <c r="Y35" s="625"/>
      <c r="Z35" s="626">
        <v>11.8</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98997</v>
      </c>
      <c r="CS35" s="656"/>
      <c r="CT35" s="656"/>
      <c r="CU35" s="656"/>
      <c r="CV35" s="656"/>
      <c r="CW35" s="656"/>
      <c r="CX35" s="656"/>
      <c r="CY35" s="657"/>
      <c r="CZ35" s="628">
        <v>0.8</v>
      </c>
      <c r="DA35" s="653"/>
      <c r="DB35" s="653"/>
      <c r="DC35" s="658"/>
      <c r="DD35" s="632">
        <v>76025</v>
      </c>
      <c r="DE35" s="656"/>
      <c r="DF35" s="656"/>
      <c r="DG35" s="656"/>
      <c r="DH35" s="656"/>
      <c r="DI35" s="656"/>
      <c r="DJ35" s="656"/>
      <c r="DK35" s="657"/>
      <c r="DL35" s="632">
        <v>63550</v>
      </c>
      <c r="DM35" s="656"/>
      <c r="DN35" s="656"/>
      <c r="DO35" s="656"/>
      <c r="DP35" s="656"/>
      <c r="DQ35" s="656"/>
      <c r="DR35" s="656"/>
      <c r="DS35" s="656"/>
      <c r="DT35" s="656"/>
      <c r="DU35" s="656"/>
      <c r="DV35" s="657"/>
      <c r="DW35" s="628">
        <v>1</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354838</v>
      </c>
      <c r="S36" s="624"/>
      <c r="T36" s="624"/>
      <c r="U36" s="624"/>
      <c r="V36" s="624"/>
      <c r="W36" s="624"/>
      <c r="X36" s="624"/>
      <c r="Y36" s="625"/>
      <c r="Z36" s="626">
        <v>2.8</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1297348</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67714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2755799</v>
      </c>
      <c r="CS36" s="624"/>
      <c r="CT36" s="624"/>
      <c r="CU36" s="624"/>
      <c r="CV36" s="624"/>
      <c r="CW36" s="624"/>
      <c r="CX36" s="624"/>
      <c r="CY36" s="625"/>
      <c r="CZ36" s="628">
        <v>22.7</v>
      </c>
      <c r="DA36" s="653"/>
      <c r="DB36" s="653"/>
      <c r="DC36" s="658"/>
      <c r="DD36" s="632">
        <v>1427942</v>
      </c>
      <c r="DE36" s="624"/>
      <c r="DF36" s="624"/>
      <c r="DG36" s="624"/>
      <c r="DH36" s="624"/>
      <c r="DI36" s="624"/>
      <c r="DJ36" s="624"/>
      <c r="DK36" s="625"/>
      <c r="DL36" s="632">
        <v>699963</v>
      </c>
      <c r="DM36" s="624"/>
      <c r="DN36" s="624"/>
      <c r="DO36" s="624"/>
      <c r="DP36" s="624"/>
      <c r="DQ36" s="624"/>
      <c r="DR36" s="624"/>
      <c r="DS36" s="624"/>
      <c r="DT36" s="624"/>
      <c r="DU36" s="624"/>
      <c r="DV36" s="625"/>
      <c r="DW36" s="628">
        <v>11.1</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157117</v>
      </c>
      <c r="S37" s="624"/>
      <c r="T37" s="624"/>
      <c r="U37" s="624"/>
      <c r="V37" s="624"/>
      <c r="W37" s="624"/>
      <c r="X37" s="624"/>
      <c r="Y37" s="625"/>
      <c r="Z37" s="626">
        <v>1.2</v>
      </c>
      <c r="AA37" s="626"/>
      <c r="AB37" s="626"/>
      <c r="AC37" s="626"/>
      <c r="AD37" s="627">
        <v>891</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369515</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57546</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318463</v>
      </c>
      <c r="CS37" s="656"/>
      <c r="CT37" s="656"/>
      <c r="CU37" s="656"/>
      <c r="CV37" s="656"/>
      <c r="CW37" s="656"/>
      <c r="CX37" s="656"/>
      <c r="CY37" s="657"/>
      <c r="CZ37" s="628">
        <v>2.6</v>
      </c>
      <c r="DA37" s="653"/>
      <c r="DB37" s="653"/>
      <c r="DC37" s="658"/>
      <c r="DD37" s="632">
        <v>318463</v>
      </c>
      <c r="DE37" s="656"/>
      <c r="DF37" s="656"/>
      <c r="DG37" s="656"/>
      <c r="DH37" s="656"/>
      <c r="DI37" s="656"/>
      <c r="DJ37" s="656"/>
      <c r="DK37" s="657"/>
      <c r="DL37" s="632">
        <v>277103</v>
      </c>
      <c r="DM37" s="656"/>
      <c r="DN37" s="656"/>
      <c r="DO37" s="656"/>
      <c r="DP37" s="656"/>
      <c r="DQ37" s="656"/>
      <c r="DR37" s="656"/>
      <c r="DS37" s="656"/>
      <c r="DT37" s="656"/>
      <c r="DU37" s="656"/>
      <c r="DV37" s="657"/>
      <c r="DW37" s="628">
        <v>4.4000000000000004</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1261100</v>
      </c>
      <c r="S38" s="624"/>
      <c r="T38" s="624"/>
      <c r="U38" s="624"/>
      <c r="V38" s="624"/>
      <c r="W38" s="624"/>
      <c r="X38" s="624"/>
      <c r="Y38" s="625"/>
      <c r="Z38" s="626">
        <v>9.8000000000000007</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177283</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1165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750550</v>
      </c>
      <c r="CS38" s="624"/>
      <c r="CT38" s="624"/>
      <c r="CU38" s="624"/>
      <c r="CV38" s="624"/>
      <c r="CW38" s="624"/>
      <c r="CX38" s="624"/>
      <c r="CY38" s="625"/>
      <c r="CZ38" s="628">
        <v>6.2</v>
      </c>
      <c r="DA38" s="653"/>
      <c r="DB38" s="653"/>
      <c r="DC38" s="658"/>
      <c r="DD38" s="632">
        <v>659813</v>
      </c>
      <c r="DE38" s="624"/>
      <c r="DF38" s="624"/>
      <c r="DG38" s="624"/>
      <c r="DH38" s="624"/>
      <c r="DI38" s="624"/>
      <c r="DJ38" s="624"/>
      <c r="DK38" s="625"/>
      <c r="DL38" s="632">
        <v>654270</v>
      </c>
      <c r="DM38" s="624"/>
      <c r="DN38" s="624"/>
      <c r="DO38" s="624"/>
      <c r="DP38" s="624"/>
      <c r="DQ38" s="624"/>
      <c r="DR38" s="624"/>
      <c r="DS38" s="624"/>
      <c r="DT38" s="624"/>
      <c r="DU38" s="624"/>
      <c r="DV38" s="625"/>
      <c r="DW38" s="628">
        <v>10.4</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119260</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1689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492854</v>
      </c>
      <c r="CS39" s="656"/>
      <c r="CT39" s="656"/>
      <c r="CU39" s="656"/>
      <c r="CV39" s="656"/>
      <c r="CW39" s="656"/>
      <c r="CX39" s="656"/>
      <c r="CY39" s="657"/>
      <c r="CZ39" s="628">
        <v>4.0999999999999996</v>
      </c>
      <c r="DA39" s="653"/>
      <c r="DB39" s="653"/>
      <c r="DC39" s="658"/>
      <c r="DD39" s="632">
        <v>307173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24800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5095</v>
      </c>
      <c r="BA40" s="624"/>
      <c r="BB40" s="624"/>
      <c r="BC40" s="624"/>
      <c r="BD40" s="656"/>
      <c r="BE40" s="656"/>
      <c r="BF40" s="669"/>
      <c r="BG40" s="673" t="s">
        <v>333</v>
      </c>
      <c r="BH40" s="674"/>
      <c r="BI40" s="674"/>
      <c r="BJ40" s="674"/>
      <c r="BK40" s="674"/>
      <c r="BL40" s="223"/>
      <c r="BM40" s="621" t="s">
        <v>334</v>
      </c>
      <c r="BN40" s="621"/>
      <c r="BO40" s="621"/>
      <c r="BP40" s="621"/>
      <c r="BQ40" s="621"/>
      <c r="BR40" s="621"/>
      <c r="BS40" s="621"/>
      <c r="BT40" s="621"/>
      <c r="BU40" s="622"/>
      <c r="BV40" s="623">
        <v>91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34600</v>
      </c>
      <c r="CS40" s="624"/>
      <c r="CT40" s="624"/>
      <c r="CU40" s="624"/>
      <c r="CV40" s="624"/>
      <c r="CW40" s="624"/>
      <c r="CX40" s="624"/>
      <c r="CY40" s="625"/>
      <c r="CZ40" s="628">
        <v>0.3</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12843815</v>
      </c>
      <c r="S41" s="696"/>
      <c r="T41" s="696"/>
      <c r="U41" s="696"/>
      <c r="V41" s="696"/>
      <c r="W41" s="696"/>
      <c r="X41" s="696"/>
      <c r="Y41" s="700"/>
      <c r="Z41" s="701">
        <v>100</v>
      </c>
      <c r="AA41" s="701"/>
      <c r="AB41" s="701"/>
      <c r="AC41" s="701"/>
      <c r="AD41" s="702">
        <v>6257616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84753</v>
      </c>
      <c r="BA41" s="624"/>
      <c r="BB41" s="624"/>
      <c r="BC41" s="624"/>
      <c r="BD41" s="656"/>
      <c r="BE41" s="656"/>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541442</v>
      </c>
      <c r="BA42" s="696"/>
      <c r="BB42" s="696"/>
      <c r="BC42" s="696"/>
      <c r="BD42" s="682"/>
      <c r="BE42" s="682"/>
      <c r="BF42" s="684"/>
      <c r="BG42" s="675"/>
      <c r="BH42" s="676"/>
      <c r="BI42" s="676"/>
      <c r="BJ42" s="676"/>
      <c r="BK42" s="676"/>
      <c r="BL42" s="224"/>
      <c r="BM42" s="645" t="s">
        <v>341</v>
      </c>
      <c r="BN42" s="645"/>
      <c r="BO42" s="645"/>
      <c r="BP42" s="645"/>
      <c r="BQ42" s="645"/>
      <c r="BR42" s="645"/>
      <c r="BS42" s="645"/>
      <c r="BT42" s="645"/>
      <c r="BU42" s="646"/>
      <c r="BV42" s="695">
        <v>412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2490374</v>
      </c>
      <c r="CS42" s="656"/>
      <c r="CT42" s="656"/>
      <c r="CU42" s="656"/>
      <c r="CV42" s="656"/>
      <c r="CW42" s="656"/>
      <c r="CX42" s="656"/>
      <c r="CY42" s="657"/>
      <c r="CZ42" s="628">
        <v>20.6</v>
      </c>
      <c r="DA42" s="653"/>
      <c r="DB42" s="653"/>
      <c r="DC42" s="658"/>
      <c r="DD42" s="632">
        <v>797360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74470</v>
      </c>
      <c r="CS43" s="656"/>
      <c r="CT43" s="656"/>
      <c r="CU43" s="656"/>
      <c r="CV43" s="656"/>
      <c r="CW43" s="656"/>
      <c r="CX43" s="656"/>
      <c r="CY43" s="657"/>
      <c r="CZ43" s="628">
        <v>0.6</v>
      </c>
      <c r="DA43" s="653"/>
      <c r="DB43" s="653"/>
      <c r="DC43" s="658"/>
      <c r="DD43" s="632">
        <v>73282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2187583</v>
      </c>
      <c r="CS44" s="624"/>
      <c r="CT44" s="624"/>
      <c r="CU44" s="624"/>
      <c r="CV44" s="624"/>
      <c r="CW44" s="624"/>
      <c r="CX44" s="624"/>
      <c r="CY44" s="625"/>
      <c r="CZ44" s="628">
        <v>18.100000000000001</v>
      </c>
      <c r="DA44" s="629"/>
      <c r="DB44" s="629"/>
      <c r="DC44" s="635"/>
      <c r="DD44" s="632">
        <v>557139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566504</v>
      </c>
      <c r="CS45" s="656"/>
      <c r="CT45" s="656"/>
      <c r="CU45" s="656"/>
      <c r="CV45" s="656"/>
      <c r="CW45" s="656"/>
      <c r="CX45" s="656"/>
      <c r="CY45" s="657"/>
      <c r="CZ45" s="628">
        <v>4.7</v>
      </c>
      <c r="DA45" s="653"/>
      <c r="DB45" s="653"/>
      <c r="DC45" s="658"/>
      <c r="DD45" s="632">
        <v>87644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1599453</v>
      </c>
      <c r="CS46" s="624"/>
      <c r="CT46" s="624"/>
      <c r="CU46" s="624"/>
      <c r="CV46" s="624"/>
      <c r="CW46" s="624"/>
      <c r="CX46" s="624"/>
      <c r="CY46" s="625"/>
      <c r="CZ46" s="628">
        <v>13.2</v>
      </c>
      <c r="DA46" s="629"/>
      <c r="DB46" s="629"/>
      <c r="DC46" s="635"/>
      <c r="DD46" s="632">
        <v>467521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v>302791</v>
      </c>
      <c r="CS47" s="656"/>
      <c r="CT47" s="656"/>
      <c r="CU47" s="656"/>
      <c r="CV47" s="656"/>
      <c r="CW47" s="656"/>
      <c r="CX47" s="656"/>
      <c r="CY47" s="657"/>
      <c r="CZ47" s="628">
        <v>2.5</v>
      </c>
      <c r="DA47" s="653"/>
      <c r="DB47" s="653"/>
      <c r="DC47" s="658"/>
      <c r="DD47" s="632">
        <v>240221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12114287</v>
      </c>
      <c r="CS49" s="682"/>
      <c r="CT49" s="682"/>
      <c r="CU49" s="682"/>
      <c r="CV49" s="682"/>
      <c r="CW49" s="682"/>
      <c r="CX49" s="682"/>
      <c r="CY49" s="711"/>
      <c r="CZ49" s="703">
        <v>100</v>
      </c>
      <c r="DA49" s="712"/>
      <c r="DB49" s="712"/>
      <c r="DC49" s="713"/>
      <c r="DD49" s="714">
        <v>7589012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PMYVIGkBGHkrEkNcc3oNhgFjh1gc04wTzVanA/sMD1qBa3xIyYTAju+yjDntM6qXeQV2Sc1vcfHx1aoPijOsw==" saltValue="10TdakzRgaL7ES1uCBv57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12867</v>
      </c>
      <c r="R7" s="753"/>
      <c r="S7" s="753"/>
      <c r="T7" s="753"/>
      <c r="U7" s="753"/>
      <c r="V7" s="753">
        <v>12143</v>
      </c>
      <c r="W7" s="753"/>
      <c r="X7" s="753"/>
      <c r="Y7" s="753"/>
      <c r="Z7" s="753"/>
      <c r="AA7" s="753">
        <v>724</v>
      </c>
      <c r="AB7" s="753"/>
      <c r="AC7" s="753"/>
      <c r="AD7" s="753"/>
      <c r="AE7" s="754"/>
      <c r="AF7" s="755">
        <v>639</v>
      </c>
      <c r="AG7" s="756"/>
      <c r="AH7" s="756"/>
      <c r="AI7" s="756"/>
      <c r="AJ7" s="757"/>
      <c r="AK7" s="758">
        <v>1518</v>
      </c>
      <c r="AL7" s="759"/>
      <c r="AM7" s="759"/>
      <c r="AN7" s="759"/>
      <c r="AO7" s="759"/>
      <c r="AP7" s="759">
        <v>12080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560</v>
      </c>
      <c r="BT7" s="747"/>
      <c r="BU7" s="747"/>
      <c r="BV7" s="747"/>
      <c r="BW7" s="747"/>
      <c r="BX7" s="747"/>
      <c r="BY7" s="747"/>
      <c r="BZ7" s="747"/>
      <c r="CA7" s="747"/>
      <c r="CB7" s="747"/>
      <c r="CC7" s="747"/>
      <c r="CD7" s="747"/>
      <c r="CE7" s="747"/>
      <c r="CF7" s="747"/>
      <c r="CG7" s="762"/>
      <c r="CH7" s="743">
        <v>1</v>
      </c>
      <c r="CI7" s="744"/>
      <c r="CJ7" s="744"/>
      <c r="CK7" s="744"/>
      <c r="CL7" s="745"/>
      <c r="CM7" s="743">
        <v>25</v>
      </c>
      <c r="CN7" s="744"/>
      <c r="CO7" s="744"/>
      <c r="CP7" s="744"/>
      <c r="CQ7" s="745"/>
      <c r="CR7" s="743">
        <v>15</v>
      </c>
      <c r="CS7" s="744"/>
      <c r="CT7" s="744"/>
      <c r="CU7" s="744"/>
      <c r="CV7" s="745"/>
      <c r="CW7" s="743" t="s">
        <v>557</v>
      </c>
      <c r="CX7" s="744"/>
      <c r="CY7" s="744"/>
      <c r="CZ7" s="744"/>
      <c r="DA7" s="745"/>
      <c r="DB7" s="743" t="s">
        <v>557</v>
      </c>
      <c r="DC7" s="744"/>
      <c r="DD7" s="744"/>
      <c r="DE7" s="744"/>
      <c r="DF7" s="745"/>
      <c r="DG7" s="743" t="s">
        <v>557</v>
      </c>
      <c r="DH7" s="744"/>
      <c r="DI7" s="744"/>
      <c r="DJ7" s="744"/>
      <c r="DK7" s="745"/>
      <c r="DL7" s="743" t="s">
        <v>557</v>
      </c>
      <c r="DM7" s="744"/>
      <c r="DN7" s="744"/>
      <c r="DO7" s="744"/>
      <c r="DP7" s="745"/>
      <c r="DQ7" s="743" t="s">
        <v>557</v>
      </c>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46</v>
      </c>
      <c r="R8" s="784"/>
      <c r="S8" s="784"/>
      <c r="T8" s="784"/>
      <c r="U8" s="784"/>
      <c r="V8" s="784">
        <v>40</v>
      </c>
      <c r="W8" s="784"/>
      <c r="X8" s="784"/>
      <c r="Y8" s="784"/>
      <c r="Z8" s="784"/>
      <c r="AA8" s="784">
        <v>6</v>
      </c>
      <c r="AB8" s="784"/>
      <c r="AC8" s="784"/>
      <c r="AD8" s="784"/>
      <c r="AE8" s="785"/>
      <c r="AF8" s="786">
        <v>4</v>
      </c>
      <c r="AG8" s="787"/>
      <c r="AH8" s="787"/>
      <c r="AI8" s="787"/>
      <c r="AJ8" s="788"/>
      <c r="AK8" s="769">
        <v>29</v>
      </c>
      <c r="AL8" s="770"/>
      <c r="AM8" s="770"/>
      <c r="AN8" s="770"/>
      <c r="AO8" s="770"/>
      <c r="AP8" s="770">
        <v>116</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559</v>
      </c>
      <c r="BT8" s="774"/>
      <c r="BU8" s="774"/>
      <c r="BV8" s="774"/>
      <c r="BW8" s="774"/>
      <c r="BX8" s="774"/>
      <c r="BY8" s="774"/>
      <c r="BZ8" s="774"/>
      <c r="CA8" s="774"/>
      <c r="CB8" s="774"/>
      <c r="CC8" s="774"/>
      <c r="CD8" s="774"/>
      <c r="CE8" s="774"/>
      <c r="CF8" s="774"/>
      <c r="CG8" s="775"/>
      <c r="CH8" s="776">
        <v>21</v>
      </c>
      <c r="CI8" s="777"/>
      <c r="CJ8" s="777"/>
      <c r="CK8" s="777"/>
      <c r="CL8" s="778"/>
      <c r="CM8" s="776">
        <v>25</v>
      </c>
      <c r="CN8" s="777"/>
      <c r="CO8" s="777"/>
      <c r="CP8" s="777"/>
      <c r="CQ8" s="778"/>
      <c r="CR8" s="776">
        <v>10</v>
      </c>
      <c r="CS8" s="777"/>
      <c r="CT8" s="777"/>
      <c r="CU8" s="777"/>
      <c r="CV8" s="778"/>
      <c r="CW8" s="776">
        <v>24.8</v>
      </c>
      <c r="CX8" s="777"/>
      <c r="CY8" s="777"/>
      <c r="CZ8" s="777"/>
      <c r="DA8" s="778"/>
      <c r="DB8" s="776" t="s">
        <v>557</v>
      </c>
      <c r="DC8" s="777"/>
      <c r="DD8" s="777"/>
      <c r="DE8" s="777"/>
      <c r="DF8" s="778"/>
      <c r="DG8" s="776" t="s">
        <v>557</v>
      </c>
      <c r="DH8" s="777"/>
      <c r="DI8" s="777"/>
      <c r="DJ8" s="777"/>
      <c r="DK8" s="778"/>
      <c r="DL8" s="776" t="s">
        <v>557</v>
      </c>
      <c r="DM8" s="777"/>
      <c r="DN8" s="777"/>
      <c r="DO8" s="777"/>
      <c r="DP8" s="778"/>
      <c r="DQ8" s="776" t="s">
        <v>557</v>
      </c>
      <c r="DR8" s="777"/>
      <c r="DS8" s="777"/>
      <c r="DT8" s="777"/>
      <c r="DU8" s="778"/>
      <c r="DV8" s="773"/>
      <c r="DW8" s="774"/>
      <c r="DX8" s="774"/>
      <c r="DY8" s="774"/>
      <c r="DZ8" s="779"/>
      <c r="EA8" s="234"/>
    </row>
    <row r="9" spans="1:131" s="235" customFormat="1" ht="26.25" customHeight="1" x14ac:dyDescent="0.15">
      <c r="A9" s="238">
        <v>3</v>
      </c>
      <c r="B9" s="780" t="s">
        <v>377</v>
      </c>
      <c r="C9" s="781"/>
      <c r="D9" s="781"/>
      <c r="E9" s="781"/>
      <c r="F9" s="781"/>
      <c r="G9" s="781"/>
      <c r="H9" s="781"/>
      <c r="I9" s="781"/>
      <c r="J9" s="781"/>
      <c r="K9" s="781"/>
      <c r="L9" s="781"/>
      <c r="M9" s="781"/>
      <c r="N9" s="781"/>
      <c r="O9" s="781"/>
      <c r="P9" s="782"/>
      <c r="Q9" s="783">
        <v>0</v>
      </c>
      <c r="R9" s="784"/>
      <c r="S9" s="784"/>
      <c r="T9" s="784"/>
      <c r="U9" s="784"/>
      <c r="V9" s="784">
        <v>0</v>
      </c>
      <c r="W9" s="784"/>
      <c r="X9" s="784"/>
      <c r="Y9" s="784"/>
      <c r="Z9" s="784"/>
      <c r="AA9" s="784">
        <v>0</v>
      </c>
      <c r="AB9" s="784"/>
      <c r="AC9" s="784"/>
      <c r="AD9" s="784"/>
      <c r="AE9" s="785"/>
      <c r="AF9" s="786" t="s">
        <v>122</v>
      </c>
      <c r="AG9" s="787"/>
      <c r="AH9" s="787"/>
      <c r="AI9" s="787"/>
      <c r="AJ9" s="788"/>
      <c r="AK9" s="769">
        <v>0</v>
      </c>
      <c r="AL9" s="770"/>
      <c r="AM9" s="770"/>
      <c r="AN9" s="770"/>
      <c r="AO9" s="770"/>
      <c r="AP9" s="770" t="s">
        <v>557</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561</v>
      </c>
      <c r="BT9" s="774"/>
      <c r="BU9" s="774"/>
      <c r="BV9" s="774"/>
      <c r="BW9" s="774"/>
      <c r="BX9" s="774"/>
      <c r="BY9" s="774"/>
      <c r="BZ9" s="774"/>
      <c r="CA9" s="774"/>
      <c r="CB9" s="774"/>
      <c r="CC9" s="774"/>
      <c r="CD9" s="774"/>
      <c r="CE9" s="774"/>
      <c r="CF9" s="774"/>
      <c r="CG9" s="775"/>
      <c r="CH9" s="776">
        <v>0.5</v>
      </c>
      <c r="CI9" s="777"/>
      <c r="CJ9" s="777"/>
      <c r="CK9" s="777"/>
      <c r="CL9" s="778"/>
      <c r="CM9" s="776">
        <v>33.5</v>
      </c>
      <c r="CN9" s="777"/>
      <c r="CO9" s="777"/>
      <c r="CP9" s="777"/>
      <c r="CQ9" s="778"/>
      <c r="CR9" s="776">
        <v>3.9</v>
      </c>
      <c r="CS9" s="777"/>
      <c r="CT9" s="777"/>
      <c r="CU9" s="777"/>
      <c r="CV9" s="778"/>
      <c r="CW9" s="776">
        <v>12.7</v>
      </c>
      <c r="CX9" s="777"/>
      <c r="CY9" s="777"/>
      <c r="CZ9" s="777"/>
      <c r="DA9" s="778"/>
      <c r="DB9" s="776" t="s">
        <v>557</v>
      </c>
      <c r="DC9" s="777"/>
      <c r="DD9" s="777"/>
      <c r="DE9" s="777"/>
      <c r="DF9" s="778"/>
      <c r="DG9" s="776" t="s">
        <v>557</v>
      </c>
      <c r="DH9" s="777"/>
      <c r="DI9" s="777"/>
      <c r="DJ9" s="777"/>
      <c r="DK9" s="778"/>
      <c r="DL9" s="776" t="s">
        <v>557</v>
      </c>
      <c r="DM9" s="777"/>
      <c r="DN9" s="777"/>
      <c r="DO9" s="777"/>
      <c r="DP9" s="778"/>
      <c r="DQ9" s="776" t="s">
        <v>557</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558</v>
      </c>
      <c r="BT10" s="774"/>
      <c r="BU10" s="774"/>
      <c r="BV10" s="774"/>
      <c r="BW10" s="774"/>
      <c r="BX10" s="774"/>
      <c r="BY10" s="774"/>
      <c r="BZ10" s="774"/>
      <c r="CA10" s="774"/>
      <c r="CB10" s="774"/>
      <c r="CC10" s="774"/>
      <c r="CD10" s="774"/>
      <c r="CE10" s="774"/>
      <c r="CF10" s="774"/>
      <c r="CG10" s="775"/>
      <c r="CH10" s="776">
        <v>0</v>
      </c>
      <c r="CI10" s="777"/>
      <c r="CJ10" s="777"/>
      <c r="CK10" s="777"/>
      <c r="CL10" s="778"/>
      <c r="CM10" s="776">
        <v>30</v>
      </c>
      <c r="CN10" s="777"/>
      <c r="CO10" s="777"/>
      <c r="CP10" s="777"/>
      <c r="CQ10" s="778"/>
      <c r="CR10" s="776">
        <v>3</v>
      </c>
      <c r="CS10" s="777"/>
      <c r="CT10" s="777"/>
      <c r="CU10" s="777"/>
      <c r="CV10" s="778"/>
      <c r="CW10" s="776" t="s">
        <v>557</v>
      </c>
      <c r="CX10" s="777"/>
      <c r="CY10" s="777"/>
      <c r="CZ10" s="777"/>
      <c r="DA10" s="778"/>
      <c r="DB10" s="776">
        <v>90</v>
      </c>
      <c r="DC10" s="777"/>
      <c r="DD10" s="777"/>
      <c r="DE10" s="777"/>
      <c r="DF10" s="778"/>
      <c r="DG10" s="776" t="s">
        <v>557</v>
      </c>
      <c r="DH10" s="777"/>
      <c r="DI10" s="777"/>
      <c r="DJ10" s="777"/>
      <c r="DK10" s="778"/>
      <c r="DL10" s="776" t="s">
        <v>557</v>
      </c>
      <c r="DM10" s="777"/>
      <c r="DN10" s="777"/>
      <c r="DO10" s="777"/>
      <c r="DP10" s="778"/>
      <c r="DQ10" s="776" t="s">
        <v>557</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379</v>
      </c>
      <c r="B23" s="789" t="s">
        <v>380</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643</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391</v>
      </c>
      <c r="C28" s="750"/>
      <c r="D28" s="750"/>
      <c r="E28" s="750"/>
      <c r="F28" s="750"/>
      <c r="G28" s="750"/>
      <c r="H28" s="750"/>
      <c r="I28" s="750"/>
      <c r="J28" s="750"/>
      <c r="K28" s="750"/>
      <c r="L28" s="750"/>
      <c r="M28" s="750"/>
      <c r="N28" s="750"/>
      <c r="O28" s="750"/>
      <c r="P28" s="751"/>
      <c r="Q28" s="822">
        <v>1030</v>
      </c>
      <c r="R28" s="823"/>
      <c r="S28" s="823"/>
      <c r="T28" s="823"/>
      <c r="U28" s="823"/>
      <c r="V28" s="823">
        <v>962</v>
      </c>
      <c r="W28" s="823"/>
      <c r="X28" s="823"/>
      <c r="Y28" s="823"/>
      <c r="Z28" s="823"/>
      <c r="AA28" s="823">
        <v>68</v>
      </c>
      <c r="AB28" s="823"/>
      <c r="AC28" s="823"/>
      <c r="AD28" s="823"/>
      <c r="AE28" s="824"/>
      <c r="AF28" s="825">
        <v>68</v>
      </c>
      <c r="AG28" s="823"/>
      <c r="AH28" s="823"/>
      <c r="AI28" s="823"/>
      <c r="AJ28" s="826"/>
      <c r="AK28" s="827">
        <v>95</v>
      </c>
      <c r="AL28" s="828"/>
      <c r="AM28" s="828"/>
      <c r="AN28" s="828"/>
      <c r="AO28" s="828"/>
      <c r="AP28" s="828" t="s">
        <v>557</v>
      </c>
      <c r="AQ28" s="828"/>
      <c r="AR28" s="828"/>
      <c r="AS28" s="828"/>
      <c r="AT28" s="828"/>
      <c r="AU28" s="828" t="s">
        <v>557</v>
      </c>
      <c r="AV28" s="828"/>
      <c r="AW28" s="828"/>
      <c r="AX28" s="828"/>
      <c r="AY28" s="828"/>
      <c r="AZ28" s="829" t="s">
        <v>557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392</v>
      </c>
      <c r="C29" s="781"/>
      <c r="D29" s="781"/>
      <c r="E29" s="781"/>
      <c r="F29" s="781"/>
      <c r="G29" s="781"/>
      <c r="H29" s="781"/>
      <c r="I29" s="781"/>
      <c r="J29" s="781"/>
      <c r="K29" s="781"/>
      <c r="L29" s="781"/>
      <c r="M29" s="781"/>
      <c r="N29" s="781"/>
      <c r="O29" s="781"/>
      <c r="P29" s="782"/>
      <c r="Q29" s="783">
        <v>350</v>
      </c>
      <c r="R29" s="784"/>
      <c r="S29" s="784"/>
      <c r="T29" s="784"/>
      <c r="U29" s="784"/>
      <c r="V29" s="784">
        <v>348</v>
      </c>
      <c r="W29" s="784"/>
      <c r="X29" s="784"/>
      <c r="Y29" s="784"/>
      <c r="Z29" s="784"/>
      <c r="AA29" s="784">
        <v>1</v>
      </c>
      <c r="AB29" s="784"/>
      <c r="AC29" s="784"/>
      <c r="AD29" s="784"/>
      <c r="AE29" s="785"/>
      <c r="AF29" s="786">
        <v>1</v>
      </c>
      <c r="AG29" s="787"/>
      <c r="AH29" s="787"/>
      <c r="AI29" s="787"/>
      <c r="AJ29" s="788"/>
      <c r="AK29" s="834">
        <v>223</v>
      </c>
      <c r="AL29" s="830"/>
      <c r="AM29" s="830"/>
      <c r="AN29" s="830"/>
      <c r="AO29" s="830"/>
      <c r="AP29" s="830" t="s">
        <v>557</v>
      </c>
      <c r="AQ29" s="830"/>
      <c r="AR29" s="830"/>
      <c r="AS29" s="830"/>
      <c r="AT29" s="830"/>
      <c r="AU29" s="830" t="s">
        <v>557</v>
      </c>
      <c r="AV29" s="830"/>
      <c r="AW29" s="830"/>
      <c r="AX29" s="830"/>
      <c r="AY29" s="830"/>
      <c r="AZ29" s="831" t="s">
        <v>557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393</v>
      </c>
      <c r="C30" s="781"/>
      <c r="D30" s="781"/>
      <c r="E30" s="781"/>
      <c r="F30" s="781"/>
      <c r="G30" s="781"/>
      <c r="H30" s="781"/>
      <c r="I30" s="781"/>
      <c r="J30" s="781"/>
      <c r="K30" s="781"/>
      <c r="L30" s="781"/>
      <c r="M30" s="781"/>
      <c r="N30" s="781"/>
      <c r="O30" s="781"/>
      <c r="P30" s="782"/>
      <c r="Q30" s="783">
        <v>1945</v>
      </c>
      <c r="R30" s="784"/>
      <c r="S30" s="784"/>
      <c r="T30" s="784"/>
      <c r="U30" s="784"/>
      <c r="V30" s="784">
        <v>1867</v>
      </c>
      <c r="W30" s="784"/>
      <c r="X30" s="784"/>
      <c r="Y30" s="784"/>
      <c r="Z30" s="784"/>
      <c r="AA30" s="784">
        <v>78</v>
      </c>
      <c r="AB30" s="784"/>
      <c r="AC30" s="784"/>
      <c r="AD30" s="784"/>
      <c r="AE30" s="785"/>
      <c r="AF30" s="786">
        <v>78</v>
      </c>
      <c r="AG30" s="787"/>
      <c r="AH30" s="787"/>
      <c r="AI30" s="787"/>
      <c r="AJ30" s="788"/>
      <c r="AK30" s="834">
        <v>297</v>
      </c>
      <c r="AL30" s="830"/>
      <c r="AM30" s="830"/>
      <c r="AN30" s="830"/>
      <c r="AO30" s="830"/>
      <c r="AP30" s="830" t="s">
        <v>557</v>
      </c>
      <c r="AQ30" s="830"/>
      <c r="AR30" s="830"/>
      <c r="AS30" s="830"/>
      <c r="AT30" s="830"/>
      <c r="AU30" s="830" t="s">
        <v>557</v>
      </c>
      <c r="AV30" s="830"/>
      <c r="AW30" s="830"/>
      <c r="AX30" s="830"/>
      <c r="AY30" s="830"/>
      <c r="AZ30" s="831" t="s">
        <v>557</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394</v>
      </c>
      <c r="C31" s="781"/>
      <c r="D31" s="781"/>
      <c r="E31" s="781"/>
      <c r="F31" s="781"/>
      <c r="G31" s="781"/>
      <c r="H31" s="781"/>
      <c r="I31" s="781"/>
      <c r="J31" s="781"/>
      <c r="K31" s="781"/>
      <c r="L31" s="781"/>
      <c r="M31" s="781"/>
      <c r="N31" s="781"/>
      <c r="O31" s="781"/>
      <c r="P31" s="782"/>
      <c r="Q31" s="783">
        <v>16</v>
      </c>
      <c r="R31" s="784"/>
      <c r="S31" s="784"/>
      <c r="T31" s="784"/>
      <c r="U31" s="784"/>
      <c r="V31" s="784">
        <v>16</v>
      </c>
      <c r="W31" s="784"/>
      <c r="X31" s="784"/>
      <c r="Y31" s="784"/>
      <c r="Z31" s="784"/>
      <c r="AA31" s="784">
        <v>0</v>
      </c>
      <c r="AB31" s="784"/>
      <c r="AC31" s="784"/>
      <c r="AD31" s="784"/>
      <c r="AE31" s="785"/>
      <c r="AF31" s="786" t="s">
        <v>122</v>
      </c>
      <c r="AG31" s="787"/>
      <c r="AH31" s="787"/>
      <c r="AI31" s="787"/>
      <c r="AJ31" s="788"/>
      <c r="AK31" s="834">
        <v>9</v>
      </c>
      <c r="AL31" s="830"/>
      <c r="AM31" s="830"/>
      <c r="AN31" s="830"/>
      <c r="AO31" s="830"/>
      <c r="AP31" s="830" t="s">
        <v>557</v>
      </c>
      <c r="AQ31" s="830"/>
      <c r="AR31" s="830"/>
      <c r="AS31" s="830"/>
      <c r="AT31" s="830"/>
      <c r="AU31" s="830" t="s">
        <v>557</v>
      </c>
      <c r="AV31" s="830"/>
      <c r="AW31" s="830"/>
      <c r="AX31" s="830"/>
      <c r="AY31" s="830"/>
      <c r="AZ31" s="831" t="s">
        <v>557</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395</v>
      </c>
      <c r="C32" s="781"/>
      <c r="D32" s="781"/>
      <c r="E32" s="781"/>
      <c r="F32" s="781"/>
      <c r="G32" s="781"/>
      <c r="H32" s="781"/>
      <c r="I32" s="781"/>
      <c r="J32" s="781"/>
      <c r="K32" s="781"/>
      <c r="L32" s="781"/>
      <c r="M32" s="781"/>
      <c r="N32" s="781"/>
      <c r="O32" s="781"/>
      <c r="P32" s="782"/>
      <c r="Q32" s="783">
        <v>463</v>
      </c>
      <c r="R32" s="784"/>
      <c r="S32" s="784"/>
      <c r="T32" s="784"/>
      <c r="U32" s="784"/>
      <c r="V32" s="784">
        <v>463</v>
      </c>
      <c r="W32" s="784"/>
      <c r="X32" s="784"/>
      <c r="Y32" s="784"/>
      <c r="Z32" s="784"/>
      <c r="AA32" s="784">
        <v>0</v>
      </c>
      <c r="AB32" s="784"/>
      <c r="AC32" s="784"/>
      <c r="AD32" s="784"/>
      <c r="AE32" s="785"/>
      <c r="AF32" s="786">
        <v>283</v>
      </c>
      <c r="AG32" s="787"/>
      <c r="AH32" s="787"/>
      <c r="AI32" s="787"/>
      <c r="AJ32" s="788"/>
      <c r="AK32" s="834">
        <v>334</v>
      </c>
      <c r="AL32" s="830"/>
      <c r="AM32" s="830"/>
      <c r="AN32" s="830"/>
      <c r="AO32" s="830"/>
      <c r="AP32" s="830">
        <v>1287</v>
      </c>
      <c r="AQ32" s="830"/>
      <c r="AR32" s="830"/>
      <c r="AS32" s="830"/>
      <c r="AT32" s="830"/>
      <c r="AU32" s="830">
        <v>1208</v>
      </c>
      <c r="AV32" s="830"/>
      <c r="AW32" s="830"/>
      <c r="AX32" s="830"/>
      <c r="AY32" s="830"/>
      <c r="AZ32" s="831" t="s">
        <v>557</v>
      </c>
      <c r="BA32" s="831"/>
      <c r="BB32" s="831"/>
      <c r="BC32" s="831"/>
      <c r="BD32" s="831"/>
      <c r="BE32" s="832" t="s">
        <v>396</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397</v>
      </c>
      <c r="C33" s="781"/>
      <c r="D33" s="781"/>
      <c r="E33" s="781"/>
      <c r="F33" s="781"/>
      <c r="G33" s="781"/>
      <c r="H33" s="781"/>
      <c r="I33" s="781"/>
      <c r="J33" s="781"/>
      <c r="K33" s="781"/>
      <c r="L33" s="781"/>
      <c r="M33" s="781"/>
      <c r="N33" s="781"/>
      <c r="O33" s="781"/>
      <c r="P33" s="782"/>
      <c r="Q33" s="783">
        <v>238</v>
      </c>
      <c r="R33" s="784"/>
      <c r="S33" s="784"/>
      <c r="T33" s="784"/>
      <c r="U33" s="784"/>
      <c r="V33" s="784">
        <v>210</v>
      </c>
      <c r="W33" s="784"/>
      <c r="X33" s="784"/>
      <c r="Y33" s="784"/>
      <c r="Z33" s="784"/>
      <c r="AA33" s="784">
        <v>28</v>
      </c>
      <c r="AB33" s="784"/>
      <c r="AC33" s="784"/>
      <c r="AD33" s="784"/>
      <c r="AE33" s="785"/>
      <c r="AF33" s="786">
        <v>29</v>
      </c>
      <c r="AG33" s="787"/>
      <c r="AH33" s="787"/>
      <c r="AI33" s="787"/>
      <c r="AJ33" s="788"/>
      <c r="AK33" s="834">
        <v>119</v>
      </c>
      <c r="AL33" s="830"/>
      <c r="AM33" s="830"/>
      <c r="AN33" s="830"/>
      <c r="AO33" s="830"/>
      <c r="AP33" s="835">
        <v>388</v>
      </c>
      <c r="AQ33" s="836"/>
      <c r="AR33" s="836"/>
      <c r="AS33" s="836"/>
      <c r="AT33" s="834"/>
      <c r="AU33" s="830">
        <v>378</v>
      </c>
      <c r="AV33" s="830"/>
      <c r="AW33" s="830"/>
      <c r="AX33" s="830"/>
      <c r="AY33" s="830"/>
      <c r="AZ33" s="831" t="s">
        <v>557</v>
      </c>
      <c r="BA33" s="831"/>
      <c r="BB33" s="831"/>
      <c r="BC33" s="831"/>
      <c r="BD33" s="831"/>
      <c r="BE33" s="832" t="s">
        <v>398</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399</v>
      </c>
      <c r="C34" s="781"/>
      <c r="D34" s="781"/>
      <c r="E34" s="781"/>
      <c r="F34" s="781"/>
      <c r="G34" s="781"/>
      <c r="H34" s="781"/>
      <c r="I34" s="781"/>
      <c r="J34" s="781"/>
      <c r="K34" s="781"/>
      <c r="L34" s="781"/>
      <c r="M34" s="781"/>
      <c r="N34" s="781"/>
      <c r="O34" s="781"/>
      <c r="P34" s="782"/>
      <c r="Q34" s="783">
        <v>5</v>
      </c>
      <c r="R34" s="784"/>
      <c r="S34" s="784"/>
      <c r="T34" s="784"/>
      <c r="U34" s="784"/>
      <c r="V34" s="784">
        <v>5</v>
      </c>
      <c r="W34" s="784"/>
      <c r="X34" s="784"/>
      <c r="Y34" s="784"/>
      <c r="Z34" s="784"/>
      <c r="AA34" s="784">
        <v>0</v>
      </c>
      <c r="AB34" s="784"/>
      <c r="AC34" s="784"/>
      <c r="AD34" s="784"/>
      <c r="AE34" s="785"/>
      <c r="AF34" s="786" t="s">
        <v>122</v>
      </c>
      <c r="AG34" s="787"/>
      <c r="AH34" s="787"/>
      <c r="AI34" s="787"/>
      <c r="AJ34" s="788"/>
      <c r="AK34" s="834">
        <v>5</v>
      </c>
      <c r="AL34" s="830"/>
      <c r="AM34" s="830"/>
      <c r="AN34" s="830"/>
      <c r="AO34" s="830"/>
      <c r="AP34" s="830" t="s">
        <v>557</v>
      </c>
      <c r="AQ34" s="830"/>
      <c r="AR34" s="830"/>
      <c r="AS34" s="830"/>
      <c r="AT34" s="830"/>
      <c r="AU34" s="830" t="s">
        <v>557</v>
      </c>
      <c r="AV34" s="830"/>
      <c r="AW34" s="830"/>
      <c r="AX34" s="830"/>
      <c r="AY34" s="830"/>
      <c r="AZ34" s="831" t="s">
        <v>557</v>
      </c>
      <c r="BA34" s="831"/>
      <c r="BB34" s="831"/>
      <c r="BC34" s="831"/>
      <c r="BD34" s="831"/>
      <c r="BE34" s="832" t="s">
        <v>398</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2"/>
      <c r="BF62" s="832"/>
      <c r="BG62" s="832"/>
      <c r="BH62" s="832"/>
      <c r="BI62" s="833"/>
      <c r="BJ62" s="849" t="s">
        <v>400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379</v>
      </c>
      <c r="B63" s="789" t="s">
        <v>401</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459</v>
      </c>
      <c r="AG63" s="846"/>
      <c r="AH63" s="846"/>
      <c r="AI63" s="846"/>
      <c r="AJ63" s="847"/>
      <c r="AK63" s="848"/>
      <c r="AL63" s="843"/>
      <c r="AM63" s="843"/>
      <c r="AN63" s="843"/>
      <c r="AO63" s="843"/>
      <c r="AP63" s="846"/>
      <c r="AQ63" s="846"/>
      <c r="AR63" s="846"/>
      <c r="AS63" s="846"/>
      <c r="AT63" s="846"/>
      <c r="AU63" s="846"/>
      <c r="AV63" s="846"/>
      <c r="AW63" s="846"/>
      <c r="AX63" s="846"/>
      <c r="AY63" s="846"/>
      <c r="AZ63" s="850"/>
      <c r="BA63" s="850"/>
      <c r="BB63" s="850"/>
      <c r="BC63" s="850"/>
      <c r="BD63" s="850"/>
      <c r="BE63" s="851"/>
      <c r="BF63" s="851"/>
      <c r="BG63" s="851"/>
      <c r="BH63" s="851"/>
      <c r="BI63" s="852"/>
      <c r="BJ63" s="853" t="s">
        <v>122</v>
      </c>
      <c r="BK63" s="854"/>
      <c r="BL63" s="854"/>
      <c r="BM63" s="854"/>
      <c r="BN63" s="855"/>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6" t="s">
        <v>386</v>
      </c>
      <c r="AG66" s="815"/>
      <c r="AH66" s="815"/>
      <c r="AI66" s="815"/>
      <c r="AJ66" s="857"/>
      <c r="AK66" s="733" t="s">
        <v>387</v>
      </c>
      <c r="AL66" s="728"/>
      <c r="AM66" s="728"/>
      <c r="AN66" s="728"/>
      <c r="AO66" s="729"/>
      <c r="AP66" s="733" t="s">
        <v>388</v>
      </c>
      <c r="AQ66" s="734"/>
      <c r="AR66" s="734"/>
      <c r="AS66" s="734"/>
      <c r="AT66" s="735"/>
      <c r="AU66" s="733" t="s">
        <v>404</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30"/>
    </row>
    <row r="68" spans="1:131" ht="26.25" customHeight="1" thickTop="1" x14ac:dyDescent="0.15">
      <c r="A68" s="236">
        <v>1</v>
      </c>
      <c r="B68" s="871" t="s">
        <v>562</v>
      </c>
      <c r="C68" s="872"/>
      <c r="D68" s="872"/>
      <c r="E68" s="872"/>
      <c r="F68" s="872"/>
      <c r="G68" s="872"/>
      <c r="H68" s="872"/>
      <c r="I68" s="872"/>
      <c r="J68" s="872"/>
      <c r="K68" s="872"/>
      <c r="L68" s="872"/>
      <c r="M68" s="872"/>
      <c r="N68" s="872"/>
      <c r="O68" s="872"/>
      <c r="P68" s="873"/>
      <c r="Q68" s="874">
        <v>1609</v>
      </c>
      <c r="R68" s="868"/>
      <c r="S68" s="868"/>
      <c r="T68" s="868"/>
      <c r="U68" s="868"/>
      <c r="V68" s="868">
        <v>1467</v>
      </c>
      <c r="W68" s="868"/>
      <c r="X68" s="868"/>
      <c r="Y68" s="868"/>
      <c r="Z68" s="868"/>
      <c r="AA68" s="868">
        <v>141</v>
      </c>
      <c r="AB68" s="868"/>
      <c r="AC68" s="868"/>
      <c r="AD68" s="868"/>
      <c r="AE68" s="868"/>
      <c r="AF68" s="868">
        <v>141</v>
      </c>
      <c r="AG68" s="868"/>
      <c r="AH68" s="868"/>
      <c r="AI68" s="868"/>
      <c r="AJ68" s="868"/>
      <c r="AK68" s="868" t="s">
        <v>557</v>
      </c>
      <c r="AL68" s="868"/>
      <c r="AM68" s="868"/>
      <c r="AN68" s="868"/>
      <c r="AO68" s="868"/>
      <c r="AP68" s="868" t="s">
        <v>557</v>
      </c>
      <c r="AQ68" s="868"/>
      <c r="AR68" s="868"/>
      <c r="AS68" s="868"/>
      <c r="AT68" s="868"/>
      <c r="AU68" s="868" t="s">
        <v>557</v>
      </c>
      <c r="AV68" s="868"/>
      <c r="AW68" s="868"/>
      <c r="AX68" s="868"/>
      <c r="AY68" s="868"/>
      <c r="AZ68" s="869"/>
      <c r="BA68" s="869"/>
      <c r="BB68" s="869"/>
      <c r="BC68" s="869"/>
      <c r="BD68" s="870"/>
      <c r="BE68" s="241"/>
      <c r="BF68" s="241"/>
      <c r="BG68" s="241"/>
      <c r="BH68" s="241"/>
      <c r="BI68" s="241"/>
      <c r="BJ68" s="241"/>
      <c r="BK68" s="241"/>
      <c r="BL68" s="241"/>
      <c r="BM68" s="241"/>
      <c r="BN68" s="241"/>
      <c r="BO68" s="241"/>
      <c r="BP68" s="241"/>
      <c r="BQ68" s="238">
        <v>62</v>
      </c>
      <c r="BR68" s="243"/>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30"/>
    </row>
    <row r="69" spans="1:131" ht="26.25" customHeight="1" x14ac:dyDescent="0.15">
      <c r="A69" s="238">
        <v>2</v>
      </c>
      <c r="B69" s="875" t="s">
        <v>563</v>
      </c>
      <c r="C69" s="876"/>
      <c r="D69" s="876"/>
      <c r="E69" s="876"/>
      <c r="F69" s="876"/>
      <c r="G69" s="876"/>
      <c r="H69" s="876"/>
      <c r="I69" s="876"/>
      <c r="J69" s="876"/>
      <c r="K69" s="876"/>
      <c r="L69" s="876"/>
      <c r="M69" s="876"/>
      <c r="N69" s="876"/>
      <c r="O69" s="876"/>
      <c r="P69" s="877"/>
      <c r="Q69" s="878">
        <v>456917</v>
      </c>
      <c r="R69" s="830"/>
      <c r="S69" s="830"/>
      <c r="T69" s="830"/>
      <c r="U69" s="830"/>
      <c r="V69" s="830">
        <v>456118</v>
      </c>
      <c r="W69" s="830"/>
      <c r="X69" s="830"/>
      <c r="Y69" s="830"/>
      <c r="Z69" s="830"/>
      <c r="AA69" s="830">
        <v>799</v>
      </c>
      <c r="AB69" s="830"/>
      <c r="AC69" s="830"/>
      <c r="AD69" s="830"/>
      <c r="AE69" s="830"/>
      <c r="AF69" s="830">
        <v>794</v>
      </c>
      <c r="AG69" s="830"/>
      <c r="AH69" s="830"/>
      <c r="AI69" s="830"/>
      <c r="AJ69" s="830"/>
      <c r="AK69" s="830">
        <v>892</v>
      </c>
      <c r="AL69" s="830"/>
      <c r="AM69" s="830"/>
      <c r="AN69" s="830"/>
      <c r="AO69" s="830"/>
      <c r="AP69" s="830" t="s">
        <v>557</v>
      </c>
      <c r="AQ69" s="830"/>
      <c r="AR69" s="830"/>
      <c r="AS69" s="830"/>
      <c r="AT69" s="830"/>
      <c r="AU69" s="830" t="s">
        <v>557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30"/>
    </row>
    <row r="70" spans="1:131" ht="26.25" customHeight="1" x14ac:dyDescent="0.15">
      <c r="A70" s="238">
        <v>3</v>
      </c>
      <c r="B70" s="875" t="s">
        <v>564</v>
      </c>
      <c r="C70" s="876"/>
      <c r="D70" s="876"/>
      <c r="E70" s="876"/>
      <c r="F70" s="876"/>
      <c r="G70" s="876"/>
      <c r="H70" s="876"/>
      <c r="I70" s="876"/>
      <c r="J70" s="876"/>
      <c r="K70" s="876"/>
      <c r="L70" s="876"/>
      <c r="M70" s="876"/>
      <c r="N70" s="876"/>
      <c r="O70" s="876"/>
      <c r="P70" s="877"/>
      <c r="Q70" s="878">
        <v>4343</v>
      </c>
      <c r="R70" s="830"/>
      <c r="S70" s="830"/>
      <c r="T70" s="830"/>
      <c r="U70" s="830"/>
      <c r="V70" s="830">
        <v>4160</v>
      </c>
      <c r="W70" s="830"/>
      <c r="X70" s="830"/>
      <c r="Y70" s="830"/>
      <c r="Z70" s="830"/>
      <c r="AA70" s="830">
        <v>183</v>
      </c>
      <c r="AB70" s="830"/>
      <c r="AC70" s="830"/>
      <c r="AD70" s="830"/>
      <c r="AE70" s="830"/>
      <c r="AF70" s="830">
        <v>183</v>
      </c>
      <c r="AG70" s="830"/>
      <c r="AH70" s="830"/>
      <c r="AI70" s="830"/>
      <c r="AJ70" s="830"/>
      <c r="AK70" s="830" t="s">
        <v>557</v>
      </c>
      <c r="AL70" s="830"/>
      <c r="AM70" s="830"/>
      <c r="AN70" s="830"/>
      <c r="AO70" s="830"/>
      <c r="AP70" s="830" t="s">
        <v>557</v>
      </c>
      <c r="AQ70" s="830"/>
      <c r="AR70" s="830"/>
      <c r="AS70" s="830"/>
      <c r="AT70" s="830"/>
      <c r="AU70" s="830" t="s">
        <v>557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30"/>
    </row>
    <row r="71" spans="1:131" ht="26.25" customHeight="1" x14ac:dyDescent="0.15">
      <c r="A71" s="238">
        <v>4</v>
      </c>
      <c r="B71" s="875" t="s">
        <v>565</v>
      </c>
      <c r="C71" s="876"/>
      <c r="D71" s="876"/>
      <c r="E71" s="876"/>
      <c r="F71" s="876"/>
      <c r="G71" s="876"/>
      <c r="H71" s="876"/>
      <c r="I71" s="876"/>
      <c r="J71" s="876"/>
      <c r="K71" s="876"/>
      <c r="L71" s="876"/>
      <c r="M71" s="876"/>
      <c r="N71" s="876"/>
      <c r="O71" s="876"/>
      <c r="P71" s="877"/>
      <c r="Q71" s="878">
        <v>6586</v>
      </c>
      <c r="R71" s="830"/>
      <c r="S71" s="830"/>
      <c r="T71" s="830"/>
      <c r="U71" s="830"/>
      <c r="V71" s="830">
        <v>6451</v>
      </c>
      <c r="W71" s="830"/>
      <c r="X71" s="830"/>
      <c r="Y71" s="830"/>
      <c r="Z71" s="830"/>
      <c r="AA71" s="830">
        <v>135</v>
      </c>
      <c r="AB71" s="830"/>
      <c r="AC71" s="830"/>
      <c r="AD71" s="830"/>
      <c r="AE71" s="830"/>
      <c r="AF71" s="830">
        <v>123</v>
      </c>
      <c r="AG71" s="830"/>
      <c r="AH71" s="830"/>
      <c r="AI71" s="830"/>
      <c r="AJ71" s="830"/>
      <c r="AK71" s="830" t="s">
        <v>557</v>
      </c>
      <c r="AL71" s="830"/>
      <c r="AM71" s="830"/>
      <c r="AN71" s="830"/>
      <c r="AO71" s="830"/>
      <c r="AP71" s="830">
        <v>3914</v>
      </c>
      <c r="AQ71" s="830"/>
      <c r="AR71" s="830"/>
      <c r="AS71" s="830"/>
      <c r="AT71" s="830"/>
      <c r="AU71" s="830">
        <v>45</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30"/>
    </row>
    <row r="72" spans="1:131" ht="26.25" customHeight="1" x14ac:dyDescent="0.15">
      <c r="A72" s="238">
        <v>5</v>
      </c>
      <c r="B72" s="875" t="s">
        <v>568</v>
      </c>
      <c r="C72" s="876"/>
      <c r="D72" s="876"/>
      <c r="E72" s="876"/>
      <c r="F72" s="876"/>
      <c r="G72" s="876"/>
      <c r="H72" s="876"/>
      <c r="I72" s="876"/>
      <c r="J72" s="876"/>
      <c r="K72" s="876"/>
      <c r="L72" s="876"/>
      <c r="M72" s="876"/>
      <c r="N72" s="876"/>
      <c r="O72" s="876"/>
      <c r="P72" s="877"/>
      <c r="Q72" s="878">
        <v>28832</v>
      </c>
      <c r="R72" s="830"/>
      <c r="S72" s="830"/>
      <c r="T72" s="830"/>
      <c r="U72" s="830"/>
      <c r="V72" s="830">
        <v>26141</v>
      </c>
      <c r="W72" s="830"/>
      <c r="X72" s="830"/>
      <c r="Y72" s="830"/>
      <c r="Z72" s="830"/>
      <c r="AA72" s="830">
        <v>2691</v>
      </c>
      <c r="AB72" s="830"/>
      <c r="AC72" s="830"/>
      <c r="AD72" s="830"/>
      <c r="AE72" s="830"/>
      <c r="AF72" s="830">
        <v>36115</v>
      </c>
      <c r="AG72" s="830"/>
      <c r="AH72" s="830"/>
      <c r="AI72" s="830"/>
      <c r="AJ72" s="830"/>
      <c r="AK72" s="830" t="s">
        <v>557</v>
      </c>
      <c r="AL72" s="830"/>
      <c r="AM72" s="830"/>
      <c r="AN72" s="830"/>
      <c r="AO72" s="830"/>
      <c r="AP72" s="830">
        <v>55247</v>
      </c>
      <c r="AQ72" s="830"/>
      <c r="AR72" s="830"/>
      <c r="AS72" s="830"/>
      <c r="AT72" s="830"/>
      <c r="AU72" s="830">
        <v>826</v>
      </c>
      <c r="AV72" s="830"/>
      <c r="AW72" s="830"/>
      <c r="AX72" s="830"/>
      <c r="AY72" s="830"/>
      <c r="AZ72" s="832" t="s">
        <v>569</v>
      </c>
      <c r="BA72" s="832"/>
      <c r="BB72" s="832"/>
      <c r="BC72" s="832"/>
      <c r="BD72" s="833"/>
      <c r="BE72" s="241"/>
      <c r="BF72" s="241"/>
      <c r="BG72" s="241"/>
      <c r="BH72" s="241"/>
      <c r="BI72" s="241"/>
      <c r="BJ72" s="241"/>
      <c r="BK72" s="241"/>
      <c r="BL72" s="241"/>
      <c r="BM72" s="241"/>
      <c r="BN72" s="241"/>
      <c r="BO72" s="241"/>
      <c r="BP72" s="241"/>
      <c r="BQ72" s="238">
        <v>66</v>
      </c>
      <c r="BR72" s="243"/>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30"/>
    </row>
    <row r="73" spans="1:131" ht="26.25" customHeight="1" x14ac:dyDescent="0.15">
      <c r="A73" s="238">
        <v>6</v>
      </c>
      <c r="B73" s="875" t="s">
        <v>570</v>
      </c>
      <c r="C73" s="876"/>
      <c r="D73" s="876"/>
      <c r="E73" s="876"/>
      <c r="F73" s="876"/>
      <c r="G73" s="876"/>
      <c r="H73" s="876"/>
      <c r="I73" s="876"/>
      <c r="J73" s="876"/>
      <c r="K73" s="876"/>
      <c r="L73" s="876"/>
      <c r="M73" s="876"/>
      <c r="N73" s="876"/>
      <c r="O73" s="876"/>
      <c r="P73" s="877"/>
      <c r="Q73" s="878">
        <v>3013</v>
      </c>
      <c r="R73" s="830"/>
      <c r="S73" s="830"/>
      <c r="T73" s="830"/>
      <c r="U73" s="830"/>
      <c r="V73" s="830">
        <v>2588</v>
      </c>
      <c r="W73" s="830"/>
      <c r="X73" s="830"/>
      <c r="Y73" s="830"/>
      <c r="Z73" s="830"/>
      <c r="AA73" s="830">
        <v>425</v>
      </c>
      <c r="AB73" s="830"/>
      <c r="AC73" s="830"/>
      <c r="AD73" s="830"/>
      <c r="AE73" s="830"/>
      <c r="AF73" s="830">
        <v>3544</v>
      </c>
      <c r="AG73" s="830"/>
      <c r="AH73" s="830"/>
      <c r="AI73" s="830"/>
      <c r="AJ73" s="830"/>
      <c r="AK73" s="830" t="s">
        <v>557</v>
      </c>
      <c r="AL73" s="830"/>
      <c r="AM73" s="830"/>
      <c r="AN73" s="830"/>
      <c r="AO73" s="830"/>
      <c r="AP73" s="830">
        <v>9249</v>
      </c>
      <c r="AQ73" s="830"/>
      <c r="AR73" s="830"/>
      <c r="AS73" s="830"/>
      <c r="AT73" s="830"/>
      <c r="AU73" s="830" t="s">
        <v>557</v>
      </c>
      <c r="AV73" s="830"/>
      <c r="AW73" s="830"/>
      <c r="AX73" s="830"/>
      <c r="AY73" s="830"/>
      <c r="AZ73" s="832" t="s">
        <v>569</v>
      </c>
      <c r="BA73" s="832"/>
      <c r="BB73" s="832"/>
      <c r="BC73" s="832"/>
      <c r="BD73" s="833"/>
      <c r="BE73" s="241"/>
      <c r="BF73" s="241"/>
      <c r="BG73" s="241"/>
      <c r="BH73" s="241"/>
      <c r="BI73" s="241"/>
      <c r="BJ73" s="241"/>
      <c r="BK73" s="241"/>
      <c r="BL73" s="241"/>
      <c r="BM73" s="241"/>
      <c r="BN73" s="241"/>
      <c r="BO73" s="241"/>
      <c r="BP73" s="241"/>
      <c r="BQ73" s="238">
        <v>67</v>
      </c>
      <c r="BR73" s="243"/>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30"/>
    </row>
    <row r="74" spans="1:131" ht="26.25" customHeight="1" x14ac:dyDescent="0.15">
      <c r="A74" s="238">
        <v>7</v>
      </c>
      <c r="B74" s="875"/>
      <c r="C74" s="876"/>
      <c r="D74" s="876"/>
      <c r="E74" s="876"/>
      <c r="F74" s="876"/>
      <c r="G74" s="876"/>
      <c r="H74" s="876"/>
      <c r="I74" s="876"/>
      <c r="J74" s="876"/>
      <c r="K74" s="876"/>
      <c r="L74" s="876"/>
      <c r="M74" s="876"/>
      <c r="N74" s="876"/>
      <c r="O74" s="876"/>
      <c r="P74" s="877"/>
      <c r="Q74" s="878"/>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30"/>
    </row>
    <row r="75" spans="1:131" ht="26.25" customHeight="1" x14ac:dyDescent="0.15">
      <c r="A75" s="238">
        <v>8</v>
      </c>
      <c r="B75" s="875"/>
      <c r="C75" s="876"/>
      <c r="D75" s="876"/>
      <c r="E75" s="876"/>
      <c r="F75" s="876"/>
      <c r="G75" s="876"/>
      <c r="H75" s="876"/>
      <c r="I75" s="876"/>
      <c r="J75" s="876"/>
      <c r="K75" s="876"/>
      <c r="L75" s="876"/>
      <c r="M75" s="876"/>
      <c r="N75" s="876"/>
      <c r="O75" s="876"/>
      <c r="P75" s="877"/>
      <c r="Q75" s="879"/>
      <c r="R75" s="836"/>
      <c r="S75" s="836"/>
      <c r="T75" s="836"/>
      <c r="U75" s="834"/>
      <c r="V75" s="835"/>
      <c r="W75" s="836"/>
      <c r="X75" s="836"/>
      <c r="Y75" s="836"/>
      <c r="Z75" s="834"/>
      <c r="AA75" s="835"/>
      <c r="AB75" s="836"/>
      <c r="AC75" s="836"/>
      <c r="AD75" s="836"/>
      <c r="AE75" s="834"/>
      <c r="AF75" s="835"/>
      <c r="AG75" s="836"/>
      <c r="AH75" s="836"/>
      <c r="AI75" s="836"/>
      <c r="AJ75" s="834"/>
      <c r="AK75" s="835"/>
      <c r="AL75" s="836"/>
      <c r="AM75" s="836"/>
      <c r="AN75" s="836"/>
      <c r="AO75" s="834"/>
      <c r="AP75" s="835"/>
      <c r="AQ75" s="836"/>
      <c r="AR75" s="836"/>
      <c r="AS75" s="836"/>
      <c r="AT75" s="834"/>
      <c r="AU75" s="835"/>
      <c r="AV75" s="836"/>
      <c r="AW75" s="836"/>
      <c r="AX75" s="836"/>
      <c r="AY75" s="834"/>
      <c r="AZ75" s="832"/>
      <c r="BA75" s="832"/>
      <c r="BB75" s="832"/>
      <c r="BC75" s="832"/>
      <c r="BD75" s="833"/>
      <c r="BE75" s="241"/>
      <c r="BF75" s="241"/>
      <c r="BG75" s="241"/>
      <c r="BH75" s="241"/>
      <c r="BI75" s="241"/>
      <c r="BJ75" s="241"/>
      <c r="BK75" s="241"/>
      <c r="BL75" s="241"/>
      <c r="BM75" s="241"/>
      <c r="BN75" s="241"/>
      <c r="BO75" s="241"/>
      <c r="BP75" s="241"/>
      <c r="BQ75" s="238">
        <v>69</v>
      </c>
      <c r="BR75" s="243"/>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30"/>
    </row>
    <row r="76" spans="1:131" ht="26.25" customHeight="1" x14ac:dyDescent="0.15">
      <c r="A76" s="238">
        <v>9</v>
      </c>
      <c r="B76" s="875"/>
      <c r="C76" s="876"/>
      <c r="D76" s="876"/>
      <c r="E76" s="876"/>
      <c r="F76" s="876"/>
      <c r="G76" s="876"/>
      <c r="H76" s="876"/>
      <c r="I76" s="876"/>
      <c r="J76" s="876"/>
      <c r="K76" s="876"/>
      <c r="L76" s="876"/>
      <c r="M76" s="876"/>
      <c r="N76" s="876"/>
      <c r="O76" s="876"/>
      <c r="P76" s="877"/>
      <c r="Q76" s="879"/>
      <c r="R76" s="836"/>
      <c r="S76" s="836"/>
      <c r="T76" s="836"/>
      <c r="U76" s="834"/>
      <c r="V76" s="835"/>
      <c r="W76" s="836"/>
      <c r="X76" s="836"/>
      <c r="Y76" s="836"/>
      <c r="Z76" s="834"/>
      <c r="AA76" s="835"/>
      <c r="AB76" s="836"/>
      <c r="AC76" s="836"/>
      <c r="AD76" s="836"/>
      <c r="AE76" s="834"/>
      <c r="AF76" s="835"/>
      <c r="AG76" s="836"/>
      <c r="AH76" s="836"/>
      <c r="AI76" s="836"/>
      <c r="AJ76" s="834"/>
      <c r="AK76" s="835"/>
      <c r="AL76" s="836"/>
      <c r="AM76" s="836"/>
      <c r="AN76" s="836"/>
      <c r="AO76" s="834"/>
      <c r="AP76" s="835"/>
      <c r="AQ76" s="836"/>
      <c r="AR76" s="836"/>
      <c r="AS76" s="836"/>
      <c r="AT76" s="834"/>
      <c r="AU76" s="835"/>
      <c r="AV76" s="836"/>
      <c r="AW76" s="836"/>
      <c r="AX76" s="836"/>
      <c r="AY76" s="834"/>
      <c r="AZ76" s="832"/>
      <c r="BA76" s="832"/>
      <c r="BB76" s="832"/>
      <c r="BC76" s="832"/>
      <c r="BD76" s="833"/>
      <c r="BE76" s="241"/>
      <c r="BF76" s="241"/>
      <c r="BG76" s="241"/>
      <c r="BH76" s="241"/>
      <c r="BI76" s="241"/>
      <c r="BJ76" s="241"/>
      <c r="BK76" s="241"/>
      <c r="BL76" s="241"/>
      <c r="BM76" s="241"/>
      <c r="BN76" s="241"/>
      <c r="BO76" s="241"/>
      <c r="BP76" s="241"/>
      <c r="BQ76" s="238">
        <v>70</v>
      </c>
      <c r="BR76" s="243"/>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30"/>
    </row>
    <row r="77" spans="1:131" ht="26.25" customHeight="1" x14ac:dyDescent="0.15">
      <c r="A77" s="238">
        <v>10</v>
      </c>
      <c r="B77" s="875"/>
      <c r="C77" s="876"/>
      <c r="D77" s="876"/>
      <c r="E77" s="876"/>
      <c r="F77" s="876"/>
      <c r="G77" s="876"/>
      <c r="H77" s="876"/>
      <c r="I77" s="876"/>
      <c r="J77" s="876"/>
      <c r="K77" s="876"/>
      <c r="L77" s="876"/>
      <c r="M77" s="876"/>
      <c r="N77" s="876"/>
      <c r="O77" s="876"/>
      <c r="P77" s="877"/>
      <c r="Q77" s="879"/>
      <c r="R77" s="836"/>
      <c r="S77" s="836"/>
      <c r="T77" s="836"/>
      <c r="U77" s="834"/>
      <c r="V77" s="835"/>
      <c r="W77" s="836"/>
      <c r="X77" s="836"/>
      <c r="Y77" s="836"/>
      <c r="Z77" s="834"/>
      <c r="AA77" s="835"/>
      <c r="AB77" s="836"/>
      <c r="AC77" s="836"/>
      <c r="AD77" s="836"/>
      <c r="AE77" s="834"/>
      <c r="AF77" s="835"/>
      <c r="AG77" s="836"/>
      <c r="AH77" s="836"/>
      <c r="AI77" s="836"/>
      <c r="AJ77" s="834"/>
      <c r="AK77" s="835"/>
      <c r="AL77" s="836"/>
      <c r="AM77" s="836"/>
      <c r="AN77" s="836"/>
      <c r="AO77" s="834"/>
      <c r="AP77" s="835"/>
      <c r="AQ77" s="836"/>
      <c r="AR77" s="836"/>
      <c r="AS77" s="836"/>
      <c r="AT77" s="834"/>
      <c r="AU77" s="835"/>
      <c r="AV77" s="836"/>
      <c r="AW77" s="836"/>
      <c r="AX77" s="836"/>
      <c r="AY77" s="834"/>
      <c r="AZ77" s="832"/>
      <c r="BA77" s="832"/>
      <c r="BB77" s="832"/>
      <c r="BC77" s="832"/>
      <c r="BD77" s="833"/>
      <c r="BE77" s="241"/>
      <c r="BF77" s="241"/>
      <c r="BG77" s="241"/>
      <c r="BH77" s="241"/>
      <c r="BI77" s="241"/>
      <c r="BJ77" s="241"/>
      <c r="BK77" s="241"/>
      <c r="BL77" s="241"/>
      <c r="BM77" s="241"/>
      <c r="BN77" s="241"/>
      <c r="BO77" s="241"/>
      <c r="BP77" s="241"/>
      <c r="BQ77" s="238">
        <v>71</v>
      </c>
      <c r="BR77" s="243"/>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30"/>
    </row>
    <row r="78" spans="1:131" ht="26.25" customHeight="1" x14ac:dyDescent="0.15">
      <c r="A78" s="238">
        <v>11</v>
      </c>
      <c r="B78" s="875"/>
      <c r="C78" s="876"/>
      <c r="D78" s="876"/>
      <c r="E78" s="876"/>
      <c r="F78" s="876"/>
      <c r="G78" s="876"/>
      <c r="H78" s="876"/>
      <c r="I78" s="876"/>
      <c r="J78" s="876"/>
      <c r="K78" s="876"/>
      <c r="L78" s="876"/>
      <c r="M78" s="876"/>
      <c r="N78" s="876"/>
      <c r="O78" s="876"/>
      <c r="P78" s="877"/>
      <c r="Q78" s="878"/>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30"/>
    </row>
    <row r="79" spans="1:131" ht="26.25" customHeight="1" x14ac:dyDescent="0.15">
      <c r="A79" s="238">
        <v>12</v>
      </c>
      <c r="B79" s="875"/>
      <c r="C79" s="876"/>
      <c r="D79" s="876"/>
      <c r="E79" s="876"/>
      <c r="F79" s="876"/>
      <c r="G79" s="876"/>
      <c r="H79" s="876"/>
      <c r="I79" s="876"/>
      <c r="J79" s="876"/>
      <c r="K79" s="876"/>
      <c r="L79" s="876"/>
      <c r="M79" s="876"/>
      <c r="N79" s="876"/>
      <c r="O79" s="876"/>
      <c r="P79" s="877"/>
      <c r="Q79" s="878"/>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30"/>
    </row>
    <row r="80" spans="1:131" ht="26.25" customHeight="1" x14ac:dyDescent="0.15">
      <c r="A80" s="238">
        <v>13</v>
      </c>
      <c r="B80" s="875"/>
      <c r="C80" s="876"/>
      <c r="D80" s="876"/>
      <c r="E80" s="876"/>
      <c r="F80" s="876"/>
      <c r="G80" s="876"/>
      <c r="H80" s="876"/>
      <c r="I80" s="876"/>
      <c r="J80" s="876"/>
      <c r="K80" s="876"/>
      <c r="L80" s="876"/>
      <c r="M80" s="876"/>
      <c r="N80" s="876"/>
      <c r="O80" s="876"/>
      <c r="P80" s="877"/>
      <c r="Q80" s="878"/>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30"/>
    </row>
    <row r="81" spans="1:131" ht="26.25" customHeight="1" x14ac:dyDescent="0.15">
      <c r="A81" s="238">
        <v>14</v>
      </c>
      <c r="B81" s="875"/>
      <c r="C81" s="876"/>
      <c r="D81" s="876"/>
      <c r="E81" s="876"/>
      <c r="F81" s="876"/>
      <c r="G81" s="876"/>
      <c r="H81" s="876"/>
      <c r="I81" s="876"/>
      <c r="J81" s="876"/>
      <c r="K81" s="876"/>
      <c r="L81" s="876"/>
      <c r="M81" s="876"/>
      <c r="N81" s="876"/>
      <c r="O81" s="876"/>
      <c r="P81" s="877"/>
      <c r="Q81" s="878"/>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30"/>
    </row>
    <row r="82" spans="1:131" ht="26.25" customHeight="1" x14ac:dyDescent="0.15">
      <c r="A82" s="238">
        <v>15</v>
      </c>
      <c r="B82" s="875"/>
      <c r="C82" s="876"/>
      <c r="D82" s="876"/>
      <c r="E82" s="876"/>
      <c r="F82" s="876"/>
      <c r="G82" s="876"/>
      <c r="H82" s="876"/>
      <c r="I82" s="876"/>
      <c r="J82" s="876"/>
      <c r="K82" s="876"/>
      <c r="L82" s="876"/>
      <c r="M82" s="876"/>
      <c r="N82" s="876"/>
      <c r="O82" s="876"/>
      <c r="P82" s="877"/>
      <c r="Q82" s="878"/>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30"/>
    </row>
    <row r="83" spans="1:131" ht="26.25" customHeight="1" x14ac:dyDescent="0.15">
      <c r="A83" s="238">
        <v>16</v>
      </c>
      <c r="B83" s="875"/>
      <c r="C83" s="876"/>
      <c r="D83" s="876"/>
      <c r="E83" s="876"/>
      <c r="F83" s="876"/>
      <c r="G83" s="876"/>
      <c r="H83" s="876"/>
      <c r="I83" s="876"/>
      <c r="J83" s="876"/>
      <c r="K83" s="876"/>
      <c r="L83" s="876"/>
      <c r="M83" s="876"/>
      <c r="N83" s="876"/>
      <c r="O83" s="876"/>
      <c r="P83" s="877"/>
      <c r="Q83" s="878"/>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30"/>
    </row>
    <row r="84" spans="1:131" ht="26.25" customHeight="1" x14ac:dyDescent="0.15">
      <c r="A84" s="238">
        <v>17</v>
      </c>
      <c r="B84" s="875"/>
      <c r="C84" s="876"/>
      <c r="D84" s="876"/>
      <c r="E84" s="876"/>
      <c r="F84" s="876"/>
      <c r="G84" s="876"/>
      <c r="H84" s="876"/>
      <c r="I84" s="876"/>
      <c r="J84" s="876"/>
      <c r="K84" s="876"/>
      <c r="L84" s="876"/>
      <c r="M84" s="876"/>
      <c r="N84" s="876"/>
      <c r="O84" s="876"/>
      <c r="P84" s="877"/>
      <c r="Q84" s="878"/>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30"/>
    </row>
    <row r="85" spans="1:131" ht="26.25" customHeight="1" x14ac:dyDescent="0.15">
      <c r="A85" s="238">
        <v>18</v>
      </c>
      <c r="B85" s="875"/>
      <c r="C85" s="876"/>
      <c r="D85" s="876"/>
      <c r="E85" s="876"/>
      <c r="F85" s="876"/>
      <c r="G85" s="876"/>
      <c r="H85" s="876"/>
      <c r="I85" s="876"/>
      <c r="J85" s="876"/>
      <c r="K85" s="876"/>
      <c r="L85" s="876"/>
      <c r="M85" s="876"/>
      <c r="N85" s="876"/>
      <c r="O85" s="876"/>
      <c r="P85" s="877"/>
      <c r="Q85" s="878"/>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30"/>
    </row>
    <row r="86" spans="1:131" ht="26.25" customHeight="1" x14ac:dyDescent="0.15">
      <c r="A86" s="238">
        <v>19</v>
      </c>
      <c r="B86" s="875"/>
      <c r="C86" s="876"/>
      <c r="D86" s="876"/>
      <c r="E86" s="876"/>
      <c r="F86" s="876"/>
      <c r="G86" s="876"/>
      <c r="H86" s="876"/>
      <c r="I86" s="876"/>
      <c r="J86" s="876"/>
      <c r="K86" s="876"/>
      <c r="L86" s="876"/>
      <c r="M86" s="876"/>
      <c r="N86" s="876"/>
      <c r="O86" s="876"/>
      <c r="P86" s="877"/>
      <c r="Q86" s="878"/>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30"/>
    </row>
    <row r="88" spans="1:131" ht="26.25" customHeight="1" thickBot="1" x14ac:dyDescent="0.2">
      <c r="A88" s="240" t="s">
        <v>379</v>
      </c>
      <c r="B88" s="789" t="s">
        <v>405</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c r="AG88" s="846"/>
      <c r="AH88" s="846"/>
      <c r="AI88" s="846"/>
      <c r="AJ88" s="846"/>
      <c r="AK88" s="843"/>
      <c r="AL88" s="843"/>
      <c r="AM88" s="843"/>
      <c r="AN88" s="843"/>
      <c r="AO88" s="843"/>
      <c r="AP88" s="846"/>
      <c r="AQ88" s="846"/>
      <c r="AR88" s="846"/>
      <c r="AS88" s="846"/>
      <c r="AT88" s="846"/>
      <c r="AU88" s="846"/>
      <c r="AV88" s="846"/>
      <c r="AW88" s="846"/>
      <c r="AX88" s="846"/>
      <c r="AY88" s="846"/>
      <c r="AZ88" s="851"/>
      <c r="BA88" s="851"/>
      <c r="BB88" s="851"/>
      <c r="BC88" s="851"/>
      <c r="BD88" s="852"/>
      <c r="BE88" s="241"/>
      <c r="BF88" s="241"/>
      <c r="BG88" s="241"/>
      <c r="BH88" s="241"/>
      <c r="BI88" s="241"/>
      <c r="BJ88" s="241"/>
      <c r="BK88" s="241"/>
      <c r="BL88" s="241"/>
      <c r="BM88" s="241"/>
      <c r="BN88" s="241"/>
      <c r="BO88" s="241"/>
      <c r="BP88" s="241"/>
      <c r="BQ88" s="238">
        <v>82</v>
      </c>
      <c r="BR88" s="243"/>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4"/>
      <c r="CT102" s="854"/>
      <c r="CU102" s="854"/>
      <c r="CV102" s="891"/>
      <c r="CW102" s="890"/>
      <c r="CX102" s="854"/>
      <c r="CY102" s="854"/>
      <c r="CZ102" s="854"/>
      <c r="DA102" s="891"/>
      <c r="DB102" s="890"/>
      <c r="DC102" s="854"/>
      <c r="DD102" s="854"/>
      <c r="DE102" s="854"/>
      <c r="DF102" s="891"/>
      <c r="DG102" s="890"/>
      <c r="DH102" s="854"/>
      <c r="DI102" s="854"/>
      <c r="DJ102" s="854"/>
      <c r="DK102" s="891"/>
      <c r="DL102" s="890"/>
      <c r="DM102" s="854"/>
      <c r="DN102" s="854"/>
      <c r="DO102" s="854"/>
      <c r="DP102" s="891"/>
      <c r="DQ102" s="890"/>
      <c r="DR102" s="854"/>
      <c r="DS102" s="854"/>
      <c r="DT102" s="854"/>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295</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295</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295</v>
      </c>
      <c r="DR109" s="893"/>
      <c r="DS109" s="893"/>
      <c r="DT109" s="893"/>
      <c r="DU109" s="894"/>
      <c r="DV109" s="892" t="s">
        <v>416</v>
      </c>
      <c r="DW109" s="893"/>
      <c r="DX109" s="893"/>
      <c r="DY109" s="893"/>
      <c r="DZ109" s="895"/>
    </row>
    <row r="110" spans="1:131" s="230" customFormat="1" ht="26.25" customHeight="1" x14ac:dyDescent="0.15">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1391500</v>
      </c>
      <c r="AB110" s="900"/>
      <c r="AC110" s="900"/>
      <c r="AD110" s="900"/>
      <c r="AE110" s="901"/>
      <c r="AF110" s="902">
        <v>1433435</v>
      </c>
      <c r="AG110" s="900"/>
      <c r="AH110" s="900"/>
      <c r="AI110" s="900"/>
      <c r="AJ110" s="901"/>
      <c r="AK110" s="902">
        <v>1291543</v>
      </c>
      <c r="AL110" s="900"/>
      <c r="AM110" s="900"/>
      <c r="AN110" s="900"/>
      <c r="AO110" s="901"/>
      <c r="AP110" s="903">
        <v>25.1</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12626054</v>
      </c>
      <c r="BR110" s="931"/>
      <c r="BS110" s="931"/>
      <c r="BT110" s="931"/>
      <c r="BU110" s="931"/>
      <c r="BV110" s="931">
        <v>12145169</v>
      </c>
      <c r="BW110" s="931"/>
      <c r="BX110" s="931"/>
      <c r="BY110" s="931"/>
      <c r="BZ110" s="931"/>
      <c r="CA110" s="931">
        <v>12195693</v>
      </c>
      <c r="CB110" s="931"/>
      <c r="CC110" s="931"/>
      <c r="CD110" s="931"/>
      <c r="CE110" s="931"/>
      <c r="CF110" s="944">
        <v>236.5</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2277736</v>
      </c>
      <c r="BR112" s="926"/>
      <c r="BS112" s="926"/>
      <c r="BT112" s="926"/>
      <c r="BU112" s="926"/>
      <c r="BV112" s="926">
        <v>2183597</v>
      </c>
      <c r="BW112" s="926"/>
      <c r="BX112" s="926"/>
      <c r="BY112" s="926"/>
      <c r="BZ112" s="926"/>
      <c r="CA112" s="926">
        <v>1585824</v>
      </c>
      <c r="CB112" s="926"/>
      <c r="CC112" s="926"/>
      <c r="CD112" s="926"/>
      <c r="CE112" s="926"/>
      <c r="CF112" s="920">
        <v>30.8</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197715</v>
      </c>
      <c r="AB113" s="938"/>
      <c r="AC113" s="938"/>
      <c r="AD113" s="938"/>
      <c r="AE113" s="939"/>
      <c r="AF113" s="940">
        <v>188647</v>
      </c>
      <c r="AG113" s="938"/>
      <c r="AH113" s="938"/>
      <c r="AI113" s="938"/>
      <c r="AJ113" s="939"/>
      <c r="AK113" s="940">
        <v>125807</v>
      </c>
      <c r="AL113" s="938"/>
      <c r="AM113" s="938"/>
      <c r="AN113" s="938"/>
      <c r="AO113" s="939"/>
      <c r="AP113" s="941">
        <v>2.4</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73517</v>
      </c>
      <c r="BR113" s="926"/>
      <c r="BS113" s="926"/>
      <c r="BT113" s="926"/>
      <c r="BU113" s="926"/>
      <c r="BV113" s="926">
        <v>61234</v>
      </c>
      <c r="BW113" s="926"/>
      <c r="BX113" s="926"/>
      <c r="BY113" s="926"/>
      <c r="BZ113" s="926"/>
      <c r="CA113" s="926">
        <v>871179</v>
      </c>
      <c r="CB113" s="926"/>
      <c r="CC113" s="926"/>
      <c r="CD113" s="926"/>
      <c r="CE113" s="926"/>
      <c r="CF113" s="920">
        <v>16.899999999999999</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18286</v>
      </c>
      <c r="AB114" s="959"/>
      <c r="AC114" s="959"/>
      <c r="AD114" s="959"/>
      <c r="AE114" s="960"/>
      <c r="AF114" s="961">
        <v>21503</v>
      </c>
      <c r="AG114" s="959"/>
      <c r="AH114" s="959"/>
      <c r="AI114" s="959"/>
      <c r="AJ114" s="960"/>
      <c r="AK114" s="961">
        <v>89449</v>
      </c>
      <c r="AL114" s="959"/>
      <c r="AM114" s="959"/>
      <c r="AN114" s="959"/>
      <c r="AO114" s="960"/>
      <c r="AP114" s="962">
        <v>1.7</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587304</v>
      </c>
      <c r="BR114" s="926"/>
      <c r="BS114" s="926"/>
      <c r="BT114" s="926"/>
      <c r="BU114" s="926"/>
      <c r="BV114" s="926">
        <v>629069</v>
      </c>
      <c r="BW114" s="926"/>
      <c r="BX114" s="926"/>
      <c r="BY114" s="926"/>
      <c r="BZ114" s="926"/>
      <c r="CA114" s="926">
        <v>691028</v>
      </c>
      <c r="CB114" s="926"/>
      <c r="CC114" s="926"/>
      <c r="CD114" s="926"/>
      <c r="CE114" s="926"/>
      <c r="CF114" s="920">
        <v>13.4</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1110</v>
      </c>
      <c r="AB115" s="938"/>
      <c r="AC115" s="938"/>
      <c r="AD115" s="938"/>
      <c r="AE115" s="939"/>
      <c r="AF115" s="940">
        <v>1115</v>
      </c>
      <c r="AG115" s="938"/>
      <c r="AH115" s="938"/>
      <c r="AI115" s="938"/>
      <c r="AJ115" s="939"/>
      <c r="AK115" s="940">
        <v>878</v>
      </c>
      <c r="AL115" s="938"/>
      <c r="AM115" s="938"/>
      <c r="AN115" s="938"/>
      <c r="AO115" s="939"/>
      <c r="AP115" s="941">
        <v>0</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1608611</v>
      </c>
      <c r="AB117" s="979"/>
      <c r="AC117" s="979"/>
      <c r="AD117" s="979"/>
      <c r="AE117" s="980"/>
      <c r="AF117" s="981">
        <v>1644700</v>
      </c>
      <c r="AG117" s="979"/>
      <c r="AH117" s="979"/>
      <c r="AI117" s="979"/>
      <c r="AJ117" s="980"/>
      <c r="AK117" s="981">
        <v>1507677</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295</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446</v>
      </c>
      <c r="BP119" s="1005"/>
      <c r="BQ119" s="999">
        <v>15564611</v>
      </c>
      <c r="BR119" s="1000"/>
      <c r="BS119" s="1000"/>
      <c r="BT119" s="1000"/>
      <c r="BU119" s="1000"/>
      <c r="BV119" s="1000">
        <v>15019069</v>
      </c>
      <c r="BW119" s="1000"/>
      <c r="BX119" s="1000"/>
      <c r="BY119" s="1000"/>
      <c r="BZ119" s="1000"/>
      <c r="CA119" s="1000">
        <v>15343724</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8507246</v>
      </c>
      <c r="BR120" s="931"/>
      <c r="BS120" s="931"/>
      <c r="BT120" s="931"/>
      <c r="BU120" s="931"/>
      <c r="BV120" s="931">
        <v>9113560</v>
      </c>
      <c r="BW120" s="931"/>
      <c r="BX120" s="931"/>
      <c r="BY120" s="931"/>
      <c r="BZ120" s="931"/>
      <c r="CA120" s="931">
        <v>8456359</v>
      </c>
      <c r="CB120" s="931"/>
      <c r="CC120" s="931"/>
      <c r="CD120" s="931"/>
      <c r="CE120" s="931"/>
      <c r="CF120" s="944">
        <v>164</v>
      </c>
      <c r="CG120" s="945"/>
      <c r="CH120" s="945"/>
      <c r="CI120" s="945"/>
      <c r="CJ120" s="945"/>
      <c r="CK120" s="1006" t="s">
        <v>450</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1136524</v>
      </c>
      <c r="DH120" s="931"/>
      <c r="DI120" s="931"/>
      <c r="DJ120" s="931"/>
      <c r="DK120" s="931"/>
      <c r="DL120" s="931">
        <v>1159058</v>
      </c>
      <c r="DM120" s="931"/>
      <c r="DN120" s="931"/>
      <c r="DO120" s="931"/>
      <c r="DP120" s="931"/>
      <c r="DQ120" s="931">
        <v>1208032</v>
      </c>
      <c r="DR120" s="931"/>
      <c r="DS120" s="931"/>
      <c r="DT120" s="931"/>
      <c r="DU120" s="931"/>
      <c r="DV120" s="932">
        <v>23.4</v>
      </c>
      <c r="DW120" s="932"/>
      <c r="DX120" s="932"/>
      <c r="DY120" s="932"/>
      <c r="DZ120" s="933"/>
    </row>
    <row r="121" spans="1:130" s="230" customFormat="1" ht="26.25" customHeight="1" x14ac:dyDescent="0.15">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14415</v>
      </c>
      <c r="BR121" s="926"/>
      <c r="BS121" s="926"/>
      <c r="BT121" s="926"/>
      <c r="BU121" s="926"/>
      <c r="BV121" s="926">
        <v>8825</v>
      </c>
      <c r="BW121" s="926"/>
      <c r="BX121" s="926"/>
      <c r="BY121" s="926"/>
      <c r="BZ121" s="926"/>
      <c r="CA121" s="926">
        <v>5246</v>
      </c>
      <c r="CB121" s="926"/>
      <c r="CC121" s="926"/>
      <c r="CD121" s="926"/>
      <c r="CE121" s="926"/>
      <c r="CF121" s="920">
        <v>0.1</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562816</v>
      </c>
      <c r="DH121" s="926"/>
      <c r="DI121" s="926"/>
      <c r="DJ121" s="926"/>
      <c r="DK121" s="926"/>
      <c r="DL121" s="926">
        <v>457243</v>
      </c>
      <c r="DM121" s="926"/>
      <c r="DN121" s="926"/>
      <c r="DO121" s="926"/>
      <c r="DP121" s="926"/>
      <c r="DQ121" s="926">
        <v>377792</v>
      </c>
      <c r="DR121" s="926"/>
      <c r="DS121" s="926"/>
      <c r="DT121" s="926"/>
      <c r="DU121" s="926"/>
      <c r="DV121" s="927">
        <v>7.3</v>
      </c>
      <c r="DW121" s="927"/>
      <c r="DX121" s="927"/>
      <c r="DY121" s="927"/>
      <c r="DZ121" s="928"/>
    </row>
    <row r="122" spans="1:130" s="230" customFormat="1" ht="26.25" customHeight="1" x14ac:dyDescent="0.15">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12601296</v>
      </c>
      <c r="BR122" s="1000"/>
      <c r="BS122" s="1000"/>
      <c r="BT122" s="1000"/>
      <c r="BU122" s="1000"/>
      <c r="BV122" s="1000">
        <v>11971546</v>
      </c>
      <c r="BW122" s="1000"/>
      <c r="BX122" s="1000"/>
      <c r="BY122" s="1000"/>
      <c r="BZ122" s="1000"/>
      <c r="CA122" s="1000">
        <v>11720301</v>
      </c>
      <c r="CB122" s="1000"/>
      <c r="CC122" s="1000"/>
      <c r="CD122" s="1000"/>
      <c r="CE122" s="1000"/>
      <c r="CF122" s="1017">
        <v>227.3</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454</v>
      </c>
      <c r="BP123" s="1005"/>
      <c r="BQ123" s="1063">
        <v>21122957</v>
      </c>
      <c r="BR123" s="1064"/>
      <c r="BS123" s="1064"/>
      <c r="BT123" s="1064"/>
      <c r="BU123" s="1064"/>
      <c r="BV123" s="1064">
        <v>21093931</v>
      </c>
      <c r="BW123" s="1064"/>
      <c r="BX123" s="1064"/>
      <c r="BY123" s="1064"/>
      <c r="BZ123" s="1064"/>
      <c r="CA123" s="1064">
        <v>20181906</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v>578396</v>
      </c>
      <c r="DH124" s="986"/>
      <c r="DI124" s="986"/>
      <c r="DJ124" s="986"/>
      <c r="DK124" s="987"/>
      <c r="DL124" s="985">
        <v>567296</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1110</v>
      </c>
      <c r="AB126" s="959"/>
      <c r="AC126" s="959"/>
      <c r="AD126" s="959"/>
      <c r="AE126" s="960"/>
      <c r="AF126" s="961">
        <v>1115</v>
      </c>
      <c r="AG126" s="959"/>
      <c r="AH126" s="959"/>
      <c r="AI126" s="959"/>
      <c r="AJ126" s="960"/>
      <c r="AK126" s="961">
        <v>878</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8217</v>
      </c>
      <c r="AB128" s="1046"/>
      <c r="AC128" s="1046"/>
      <c r="AD128" s="1046"/>
      <c r="AE128" s="1047"/>
      <c r="AF128" s="1048">
        <v>5971</v>
      </c>
      <c r="AG128" s="1046"/>
      <c r="AH128" s="1046"/>
      <c r="AI128" s="1046"/>
      <c r="AJ128" s="1047"/>
      <c r="AK128" s="1048">
        <v>5395</v>
      </c>
      <c r="AL128" s="1046"/>
      <c r="AM128" s="1046"/>
      <c r="AN128" s="1046"/>
      <c r="AO128" s="1047"/>
      <c r="AP128" s="1049"/>
      <c r="AQ128" s="1050"/>
      <c r="AR128" s="1050"/>
      <c r="AS128" s="1050"/>
      <c r="AT128" s="1051"/>
      <c r="AU128" s="232"/>
      <c r="AV128" s="232"/>
      <c r="AW128" s="232"/>
      <c r="AX128" s="896" t="s">
        <v>468</v>
      </c>
      <c r="AY128" s="897"/>
      <c r="AZ128" s="897"/>
      <c r="BA128" s="897"/>
      <c r="BB128" s="897"/>
      <c r="BC128" s="897"/>
      <c r="BD128" s="897"/>
      <c r="BE128" s="898"/>
      <c r="BF128" s="1052" t="s">
        <v>122</v>
      </c>
      <c r="BG128" s="1053"/>
      <c r="BH128" s="1053"/>
      <c r="BI128" s="1053"/>
      <c r="BJ128" s="1053"/>
      <c r="BK128" s="1053"/>
      <c r="BL128" s="1054"/>
      <c r="BM128" s="1052">
        <v>14.3</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6591483</v>
      </c>
      <c r="AB129" s="959"/>
      <c r="AC129" s="959"/>
      <c r="AD129" s="959"/>
      <c r="AE129" s="960"/>
      <c r="AF129" s="961">
        <v>6394194</v>
      </c>
      <c r="AG129" s="959"/>
      <c r="AH129" s="959"/>
      <c r="AI129" s="959"/>
      <c r="AJ129" s="960"/>
      <c r="AK129" s="961">
        <v>6336251</v>
      </c>
      <c r="AL129" s="959"/>
      <c r="AM129" s="959"/>
      <c r="AN129" s="959"/>
      <c r="AO129" s="960"/>
      <c r="AP129" s="1073"/>
      <c r="AQ129" s="1074"/>
      <c r="AR129" s="1074"/>
      <c r="AS129" s="1074"/>
      <c r="AT129" s="1075"/>
      <c r="AU129" s="233"/>
      <c r="AV129" s="233"/>
      <c r="AW129" s="233"/>
      <c r="AX129" s="1065" t="s">
        <v>471</v>
      </c>
      <c r="AY129" s="923"/>
      <c r="AZ129" s="923"/>
      <c r="BA129" s="923"/>
      <c r="BB129" s="923"/>
      <c r="BC129" s="923"/>
      <c r="BD129" s="923"/>
      <c r="BE129" s="924"/>
      <c r="BF129" s="1066" t="s">
        <v>122</v>
      </c>
      <c r="BG129" s="1067"/>
      <c r="BH129" s="1067"/>
      <c r="BI129" s="1067"/>
      <c r="BJ129" s="1067"/>
      <c r="BK129" s="1067"/>
      <c r="BL129" s="1068"/>
      <c r="BM129" s="1066">
        <v>19.3</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1292681</v>
      </c>
      <c r="AB130" s="959"/>
      <c r="AC130" s="959"/>
      <c r="AD130" s="959"/>
      <c r="AE130" s="960"/>
      <c r="AF130" s="961">
        <v>1289770</v>
      </c>
      <c r="AG130" s="959"/>
      <c r="AH130" s="959"/>
      <c r="AI130" s="959"/>
      <c r="AJ130" s="960"/>
      <c r="AK130" s="961">
        <v>1180437</v>
      </c>
      <c r="AL130" s="959"/>
      <c r="AM130" s="959"/>
      <c r="AN130" s="959"/>
      <c r="AO130" s="960"/>
      <c r="AP130" s="1073"/>
      <c r="AQ130" s="1074"/>
      <c r="AR130" s="1074"/>
      <c r="AS130" s="1074"/>
      <c r="AT130" s="1075"/>
      <c r="AU130" s="233"/>
      <c r="AV130" s="233"/>
      <c r="AW130" s="233"/>
      <c r="AX130" s="1065" t="s">
        <v>474</v>
      </c>
      <c r="AY130" s="923"/>
      <c r="AZ130" s="923"/>
      <c r="BA130" s="923"/>
      <c r="BB130" s="923"/>
      <c r="BC130" s="923"/>
      <c r="BD130" s="923"/>
      <c r="BE130" s="924"/>
      <c r="BF130" s="1101">
        <v>6.2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5298802</v>
      </c>
      <c r="AB131" s="986"/>
      <c r="AC131" s="986"/>
      <c r="AD131" s="986"/>
      <c r="AE131" s="987"/>
      <c r="AF131" s="985">
        <v>5104424</v>
      </c>
      <c r="AG131" s="986"/>
      <c r="AH131" s="986"/>
      <c r="AI131" s="986"/>
      <c r="AJ131" s="987"/>
      <c r="AK131" s="985">
        <v>5155814</v>
      </c>
      <c r="AL131" s="986"/>
      <c r="AM131" s="986"/>
      <c r="AN131" s="986"/>
      <c r="AO131" s="987"/>
      <c r="AP131" s="1110"/>
      <c r="AQ131" s="1111"/>
      <c r="AR131" s="1111"/>
      <c r="AS131" s="1111"/>
      <c r="AT131" s="1112"/>
      <c r="AU131" s="233"/>
      <c r="AV131" s="233"/>
      <c r="AW131" s="233"/>
      <c r="AX131" s="1083" t="s">
        <v>476</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5.8072183109999997</v>
      </c>
      <c r="AB132" s="1097"/>
      <c r="AC132" s="1097"/>
      <c r="AD132" s="1097"/>
      <c r="AE132" s="1098"/>
      <c r="AF132" s="1099">
        <v>6.836403089</v>
      </c>
      <c r="AG132" s="1097"/>
      <c r="AH132" s="1097"/>
      <c r="AI132" s="1097"/>
      <c r="AJ132" s="1098"/>
      <c r="AK132" s="1099">
        <v>6.2423702639999998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5.6</v>
      </c>
      <c r="AB133" s="1080"/>
      <c r="AC133" s="1080"/>
      <c r="AD133" s="1080"/>
      <c r="AE133" s="1081"/>
      <c r="AF133" s="1079">
        <v>6</v>
      </c>
      <c r="AG133" s="1080"/>
      <c r="AH133" s="1080"/>
      <c r="AI133" s="1080"/>
      <c r="AJ133" s="1081"/>
      <c r="AK133" s="1079">
        <v>6.2</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vVyJXuNZ3jK4QactB/W+Gv/ZMMi8BARaW89hpym6K/grjMC6fDWFm5RQMnqdWOsAvWFVmWZxza6cpAJjgMcUg==" saltValue="6bVh81dxfu1jrGbCpOgZ9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7WehXhqGlHEwJl6laaJV3oKQlU2xen5JwlT3zWlTRW3qTgC+c2tEcj0kqwloP5bNwb4YUW2YRHACHJWyi2gk6A==" saltValue="XaVqypqGRUMVPxBR5ZJq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LfUQwyMhNMzY3G9GNgaHHAVlBWKwFOV3CKDap2sX1CbtvQMQN6ol37ugKvBv8y6/Q4JAHdPg6yZcaQlONKSDQ==" saltValue="ao4xdyiyC+40lH+DzCLcv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488</v>
      </c>
      <c r="AL9" s="1117"/>
      <c r="AM9" s="1117"/>
      <c r="AN9" s="1118"/>
      <c r="AO9" s="281">
        <v>1401364</v>
      </c>
      <c r="AP9" s="281">
        <v>174429</v>
      </c>
      <c r="AQ9" s="282">
        <v>171003</v>
      </c>
      <c r="AR9" s="283">
        <v>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489</v>
      </c>
      <c r="AL10" s="1117"/>
      <c r="AM10" s="1117"/>
      <c r="AN10" s="1118"/>
      <c r="AO10" s="284">
        <v>233481</v>
      </c>
      <c r="AP10" s="284">
        <v>29062</v>
      </c>
      <c r="AQ10" s="285">
        <v>27322</v>
      </c>
      <c r="AR10" s="286">
        <v>6.4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490</v>
      </c>
      <c r="AL11" s="1117"/>
      <c r="AM11" s="1117"/>
      <c r="AN11" s="1118"/>
      <c r="AO11" s="284" t="s">
        <v>491</v>
      </c>
      <c r="AP11" s="284" t="s">
        <v>491</v>
      </c>
      <c r="AQ11" s="285">
        <v>5560</v>
      </c>
      <c r="AR11" s="286" t="s">
        <v>491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492</v>
      </c>
      <c r="AL12" s="1117"/>
      <c r="AM12" s="1117"/>
      <c r="AN12" s="1118"/>
      <c r="AO12" s="284" t="s">
        <v>491</v>
      </c>
      <c r="AP12" s="284" t="s">
        <v>491</v>
      </c>
      <c r="AQ12" s="285">
        <v>49</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493</v>
      </c>
      <c r="AL13" s="1117"/>
      <c r="AM13" s="1117"/>
      <c r="AN13" s="1118"/>
      <c r="AO13" s="284">
        <v>54940</v>
      </c>
      <c r="AP13" s="284">
        <v>6838</v>
      </c>
      <c r="AQ13" s="285">
        <v>6397</v>
      </c>
      <c r="AR13" s="286">
        <v>6.9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494</v>
      </c>
      <c r="AL14" s="1117"/>
      <c r="AM14" s="1117"/>
      <c r="AN14" s="1118"/>
      <c r="AO14" s="284">
        <v>74470</v>
      </c>
      <c r="AP14" s="284">
        <v>9269</v>
      </c>
      <c r="AQ14" s="285">
        <v>3603</v>
      </c>
      <c r="AR14" s="286">
        <v>157.30000000000001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495</v>
      </c>
      <c r="AL15" s="1120"/>
      <c r="AM15" s="1120"/>
      <c r="AN15" s="1121"/>
      <c r="AO15" s="284">
        <v>-118277</v>
      </c>
      <c r="AP15" s="284">
        <v>-14722</v>
      </c>
      <c r="AQ15" s="285">
        <v>-9266</v>
      </c>
      <c r="AR15" s="286">
        <v>58.9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1645978</v>
      </c>
      <c r="AP16" s="284">
        <v>204877</v>
      </c>
      <c r="AQ16" s="285">
        <v>204668</v>
      </c>
      <c r="AR16" s="286">
        <v>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500</v>
      </c>
      <c r="AL21" s="1123"/>
      <c r="AM21" s="1123"/>
      <c r="AN21" s="1124"/>
      <c r="AO21" s="297">
        <v>17.920000000000002</v>
      </c>
      <c r="AP21" s="298">
        <v>17.07</v>
      </c>
      <c r="AQ21" s="299">
        <v>0.85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501</v>
      </c>
      <c r="AL22" s="1123"/>
      <c r="AM22" s="1123"/>
      <c r="AN22" s="1124"/>
      <c r="AO22" s="302">
        <v>95.8</v>
      </c>
      <c r="AP22" s="303">
        <v>95.6</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505</v>
      </c>
      <c r="AL32" s="1131"/>
      <c r="AM32" s="1131"/>
      <c r="AN32" s="1132"/>
      <c r="AO32" s="312">
        <v>1291543</v>
      </c>
      <c r="AP32" s="312">
        <v>160760</v>
      </c>
      <c r="AQ32" s="313">
        <v>121688</v>
      </c>
      <c r="AR32" s="314">
        <v>32.1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506</v>
      </c>
      <c r="AL33" s="1131"/>
      <c r="AM33" s="1131"/>
      <c r="AN33" s="1132"/>
      <c r="AO33" s="312" t="s">
        <v>491</v>
      </c>
      <c r="AP33" s="312" t="s">
        <v>491</v>
      </c>
      <c r="AQ33" s="313">
        <v>42</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507</v>
      </c>
      <c r="AL34" s="1131"/>
      <c r="AM34" s="1131"/>
      <c r="AN34" s="1132"/>
      <c r="AO34" s="312" t="s">
        <v>491</v>
      </c>
      <c r="AP34" s="312" t="s">
        <v>491</v>
      </c>
      <c r="AQ34" s="313">
        <v>167</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508</v>
      </c>
      <c r="AL35" s="1131"/>
      <c r="AM35" s="1131"/>
      <c r="AN35" s="1132"/>
      <c r="AO35" s="312">
        <v>125807</v>
      </c>
      <c r="AP35" s="312">
        <v>15659</v>
      </c>
      <c r="AQ35" s="313">
        <v>24481</v>
      </c>
      <c r="AR35" s="314">
        <v>-36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509</v>
      </c>
      <c r="AL36" s="1131"/>
      <c r="AM36" s="1131"/>
      <c r="AN36" s="1132"/>
      <c r="AO36" s="312">
        <v>89449</v>
      </c>
      <c r="AP36" s="312">
        <v>11134</v>
      </c>
      <c r="AQ36" s="313">
        <v>4187</v>
      </c>
      <c r="AR36" s="314">
        <v>165.9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510</v>
      </c>
      <c r="AL37" s="1131"/>
      <c r="AM37" s="1131"/>
      <c r="AN37" s="1132"/>
      <c r="AO37" s="312">
        <v>878</v>
      </c>
      <c r="AP37" s="312">
        <v>109</v>
      </c>
      <c r="AQ37" s="313">
        <v>813</v>
      </c>
      <c r="AR37" s="314">
        <v>-86.6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511</v>
      </c>
      <c r="AL38" s="1134"/>
      <c r="AM38" s="1134"/>
      <c r="AN38" s="1135"/>
      <c r="AO38" s="315" t="s">
        <v>491</v>
      </c>
      <c r="AP38" s="315" t="s">
        <v>491</v>
      </c>
      <c r="AQ38" s="316">
        <v>19</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512</v>
      </c>
      <c r="AL39" s="1134"/>
      <c r="AM39" s="1134"/>
      <c r="AN39" s="1135"/>
      <c r="AO39" s="312">
        <v>-5395</v>
      </c>
      <c r="AP39" s="312">
        <v>-672</v>
      </c>
      <c r="AQ39" s="313">
        <v>-4925</v>
      </c>
      <c r="AR39" s="314">
        <v>-86.4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513</v>
      </c>
      <c r="AL40" s="1131"/>
      <c r="AM40" s="1131"/>
      <c r="AN40" s="1132"/>
      <c r="AO40" s="312">
        <v>-1180437</v>
      </c>
      <c r="AP40" s="312">
        <v>-146930</v>
      </c>
      <c r="AQ40" s="313">
        <v>-96916</v>
      </c>
      <c r="AR40" s="314">
        <v>51.6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321845</v>
      </c>
      <c r="AP41" s="312">
        <v>40060</v>
      </c>
      <c r="AQ41" s="313">
        <v>49555</v>
      </c>
      <c r="AR41" s="314">
        <v>-19.2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483</v>
      </c>
      <c r="AN49" s="1127" t="s">
        <v>516</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1861824</v>
      </c>
      <c r="AN51" s="334">
        <v>209100</v>
      </c>
      <c r="AO51" s="335">
        <v>24.7</v>
      </c>
      <c r="AP51" s="336">
        <v>190274</v>
      </c>
      <c r="AQ51" s="337">
        <v>13.6</v>
      </c>
      <c r="AR51" s="338">
        <v>11.1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1229211</v>
      </c>
      <c r="AN52" s="342">
        <v>138052</v>
      </c>
      <c r="AO52" s="343">
        <v>9.5</v>
      </c>
      <c r="AP52" s="344">
        <v>88584</v>
      </c>
      <c r="AQ52" s="345">
        <v>7.3</v>
      </c>
      <c r="AR52" s="346">
        <v>2.2000000000000002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1803798</v>
      </c>
      <c r="AN53" s="334">
        <v>207548</v>
      </c>
      <c r="AO53" s="335">
        <v>-0.7</v>
      </c>
      <c r="AP53" s="336">
        <v>200194</v>
      </c>
      <c r="AQ53" s="337">
        <v>5.2</v>
      </c>
      <c r="AR53" s="338">
        <v>-5.9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1465014</v>
      </c>
      <c r="AN54" s="342">
        <v>168567</v>
      </c>
      <c r="AO54" s="343">
        <v>22.1</v>
      </c>
      <c r="AP54" s="344">
        <v>106422</v>
      </c>
      <c r="AQ54" s="345">
        <v>20.100000000000001</v>
      </c>
      <c r="AR54" s="346">
        <v>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1970533</v>
      </c>
      <c r="AN55" s="334">
        <v>231937</v>
      </c>
      <c r="AO55" s="335">
        <v>11.8</v>
      </c>
      <c r="AP55" s="336">
        <v>196914</v>
      </c>
      <c r="AQ55" s="337">
        <v>-1.6</v>
      </c>
      <c r="AR55" s="338">
        <v>13.4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1580540</v>
      </c>
      <c r="AN56" s="342">
        <v>186033</v>
      </c>
      <c r="AO56" s="343">
        <v>10.4</v>
      </c>
      <c r="AP56" s="344">
        <v>98966</v>
      </c>
      <c r="AQ56" s="345">
        <v>-7</v>
      </c>
      <c r="AR56" s="346">
        <v>17.399999999999999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1476593</v>
      </c>
      <c r="AN57" s="334">
        <v>179003</v>
      </c>
      <c r="AO57" s="335">
        <v>-22.8</v>
      </c>
      <c r="AP57" s="336">
        <v>204757</v>
      </c>
      <c r="AQ57" s="337">
        <v>4</v>
      </c>
      <c r="AR57" s="338">
        <v>-26.8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978052</v>
      </c>
      <c r="AN58" s="342">
        <v>118566</v>
      </c>
      <c r="AO58" s="343">
        <v>-36.299999999999997</v>
      </c>
      <c r="AP58" s="344">
        <v>106071</v>
      </c>
      <c r="AQ58" s="345">
        <v>7.2</v>
      </c>
      <c r="AR58" s="346">
        <v>-43.5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2187583</v>
      </c>
      <c r="AN59" s="334">
        <v>272291</v>
      </c>
      <c r="AO59" s="335">
        <v>52.1</v>
      </c>
      <c r="AP59" s="336">
        <v>194971</v>
      </c>
      <c r="AQ59" s="337">
        <v>-4.8</v>
      </c>
      <c r="AR59" s="338">
        <v>56.9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1599453</v>
      </c>
      <c r="AN60" s="342">
        <v>199086</v>
      </c>
      <c r="AO60" s="343">
        <v>67.900000000000006</v>
      </c>
      <c r="AP60" s="344">
        <v>105966</v>
      </c>
      <c r="AQ60" s="345">
        <v>-0.1</v>
      </c>
      <c r="AR60" s="346">
        <v>68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1860066</v>
      </c>
      <c r="AN61" s="349">
        <v>219976</v>
      </c>
      <c r="AO61" s="350">
        <v>13</v>
      </c>
      <c r="AP61" s="351">
        <v>197422</v>
      </c>
      <c r="AQ61" s="352">
        <v>3.3</v>
      </c>
      <c r="AR61" s="338">
        <v>9.6999999999999993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1370454</v>
      </c>
      <c r="AN62" s="342">
        <v>162061</v>
      </c>
      <c r="AO62" s="343">
        <v>14.7</v>
      </c>
      <c r="AP62" s="344">
        <v>101202</v>
      </c>
      <c r="AQ62" s="345">
        <v>5.5</v>
      </c>
      <c r="AR62" s="346">
        <v>9.1999999999999993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1pRwcRsLkc0lT0jPRxHCPPKXur9u3Blr/UOmrT5ms3f9Sw7AAnFQhUwKKEK0HrGaSkZDDy2YshYadOuallt3g==" saltValue="+Ws63z2u1Xi2eQbshg13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1" spans="125:125" ht="13.5" hidden="1" customHeight="1" x14ac:dyDescent="0.15">
      <c r="DU121" s="259"/>
    </row>
  </sheetData>
  <sheetProtection algorithmName="SHA-512" hashValue="YWQHyTI+3/CLq/j8dGggkkoHsHPrHgn2zShhQ5PAOML8K8yfatDICJ6ufZPur2VNWlKAM2sNPyVHidYs4R0w+Q==" saltValue="8J7jRGgRd0uCdE1Xj6dxM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9xHZ28cSMGxqxjEICMJ8cZQswlHwtfhqHr0/SoTNhiz5HE9q8suGvLYSj3ceiBgn1QUVyKCTcFuT4tJ+S8Gsvw==" saltValue="dPkNr27SQ5JebdWkPDF6H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78.17</v>
      </c>
      <c r="G47" s="12">
        <v>74.58</v>
      </c>
      <c r="H47" s="12">
        <v>75.180000000000007</v>
      </c>
      <c r="I47" s="12">
        <v>82.18</v>
      </c>
      <c r="J47" s="13">
        <v>81.150000000000006</v>
      </c>
    </row>
    <row r="48" spans="2:10" ht="57.75" customHeight="1" x14ac:dyDescent="0.15">
      <c r="B48" s="14"/>
      <c r="C48" s="1141" t="s">
        <v>4</v>
      </c>
      <c r="D48" s="1141"/>
      <c r="E48" s="1142"/>
      <c r="F48" s="15">
        <v>9.2799999999999994</v>
      </c>
      <c r="G48" s="16">
        <v>9.89</v>
      </c>
      <c r="H48" s="16">
        <v>10.69</v>
      </c>
      <c r="I48" s="16">
        <v>5.59</v>
      </c>
      <c r="J48" s="17">
        <v>10.17</v>
      </c>
    </row>
    <row r="49" spans="2:10" ht="57.75" customHeight="1" thickBot="1" x14ac:dyDescent="0.2">
      <c r="B49" s="18"/>
      <c r="C49" s="1143" t="s">
        <v>5</v>
      </c>
      <c r="D49" s="1143"/>
      <c r="E49" s="1144"/>
      <c r="F49" s="19" t="s">
        <v>535</v>
      </c>
      <c r="G49" s="20" t="s">
        <v>536</v>
      </c>
      <c r="H49" s="20">
        <v>0.97</v>
      </c>
      <c r="I49" s="20" t="s">
        <v>537</v>
      </c>
      <c r="J49" s="21" t="s">
        <v>538</v>
      </c>
    </row>
    <row r="50" spans="2:10" x14ac:dyDescent="0.15"/>
  </sheetData>
  <sheetProtection algorithmName="SHA-512" hashValue="CcVVIPF3B2A+XWSh69BNiqRwh6NqSm++2XmtT2z/rtCUpLd1wRrGh48/LTLIqQ/1kNYxixEqxrADVbnKwVL62Q==" saltValue="VKpOwLQ/GzH7Sfivo3y2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若林　陽介</cp:lastModifiedBy>
  <cp:lastPrinted>2025-03-10T01:42:30Z</cp:lastPrinted>
  <dcterms:created xsi:type="dcterms:W3CDTF">2025-02-19T04:18:47Z</dcterms:created>
  <dcterms:modified xsi:type="dcterms:W3CDTF">2025-03-10T02:08:30Z</dcterms:modified>
  <cp:category/>
</cp:coreProperties>
</file>